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4335" windowWidth="19230" windowHeight="4395" tabRatio="621" activeTab="1"/>
  </bookViews>
  <sheets>
    <sheet name="N_Campos Generales" sheetId="4" r:id="rId1"/>
    <sheet name="N_Campos Especificos" sheetId="5" r:id="rId2"/>
    <sheet name="Rendimientos de mano de obra" sheetId="2" r:id="rId3"/>
    <sheet name="Rendimientos de maquinaria" sheetId="9" r:id="rId4"/>
    <sheet name="Explosión de insumosXconcepto" sheetId="10" r:id="rId5"/>
    <sheet name="ExplosiónXConceptoconimporte" sheetId="11" r:id="rId6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45621"/>
</workbook>
</file>

<file path=xl/calcChain.xml><?xml version="1.0" encoding="utf-8"?>
<calcChain xmlns="http://schemas.openxmlformats.org/spreadsheetml/2006/main">
  <c r="I21" i="11" l="1"/>
  <c r="B4" i="11" l="1"/>
  <c r="B8" i="11"/>
  <c r="E8" i="11"/>
  <c r="H8" i="11"/>
  <c r="B9" i="11"/>
  <c r="B13" i="11"/>
  <c r="E13" i="11"/>
  <c r="H13" i="11"/>
  <c r="B14" i="11"/>
  <c r="B4" i="10"/>
  <c r="B8" i="10"/>
  <c r="E8" i="10"/>
  <c r="G8" i="10"/>
  <c r="B9" i="10"/>
  <c r="B13" i="10"/>
  <c r="E13" i="10"/>
  <c r="G13" i="10"/>
  <c r="B14" i="10"/>
  <c r="A2" i="11"/>
  <c r="A2" i="10" l="1"/>
  <c r="A2" i="9"/>
  <c r="A2" i="2"/>
  <c r="B14" i="9"/>
  <c r="I13" i="9"/>
  <c r="G13" i="9"/>
  <c r="B13" i="9"/>
  <c r="B9" i="9"/>
  <c r="I8" i="9"/>
  <c r="G8" i="9"/>
  <c r="B8" i="9"/>
  <c r="B4" i="9"/>
  <c r="I8" i="2"/>
  <c r="I13" i="2"/>
  <c r="G13" i="2"/>
  <c r="B14" i="2"/>
  <c r="B13" i="2"/>
  <c r="B9" i="2"/>
  <c r="G8" i="2"/>
  <c r="B8" i="2"/>
  <c r="B4" i="2"/>
</calcChain>
</file>

<file path=xl/sharedStrings.xml><?xml version="1.0" encoding="utf-8"?>
<sst xmlns="http://schemas.openxmlformats.org/spreadsheetml/2006/main" count="311" uniqueCount="214">
  <si>
    <t>{titulos}</t>
  </si>
  <si>
    <t>Fecha:</t>
  </si>
  <si>
    <t>{detalle}</t>
  </si>
  <si>
    <t>{fin del reporte}</t>
  </si>
  <si>
    <t>PROGRAMA DE EROGACIÓN DE UTILIZACIÓN MENSUAL DE LA MAQUINARIA Y EQUIPO DE CONSTRUCCIÓN (POR CONCEPTO)</t>
  </si>
  <si>
    <t>DATOS GENERALES PARA IMPRESIÓN DE LOS REPORTES</t>
  </si>
  <si>
    <t>NOMBRE DE CELDA</t>
  </si>
  <si>
    <t>DESCRIPCION</t>
  </si>
  <si>
    <t>VALOR</t>
  </si>
  <si>
    <t>DATOS DE LA EMPRESA</t>
  </si>
  <si>
    <t>razonsocial</t>
  </si>
  <si>
    <t>Nombre de la empresa.</t>
  </si>
  <si>
    <t>domicilio</t>
  </si>
  <si>
    <t>Domicilio de la empresa.</t>
  </si>
  <si>
    <t>Astrónomos No. 22</t>
  </si>
  <si>
    <t>colonia</t>
  </si>
  <si>
    <t>Colonia de la empresa</t>
  </si>
  <si>
    <t>Escandón</t>
  </si>
  <si>
    <t>ciudad</t>
  </si>
  <si>
    <t>Ciudad donde se localiza la empresa.</t>
  </si>
  <si>
    <t>México</t>
  </si>
  <si>
    <t>estado</t>
  </si>
  <si>
    <t>Entidad federativa o provincia donde se localiza la empresa</t>
  </si>
  <si>
    <t>Distrito Federal</t>
  </si>
  <si>
    <t>rfc</t>
  </si>
  <si>
    <t>RFC de la empresa.</t>
  </si>
  <si>
    <t>NEO930519EFA</t>
  </si>
  <si>
    <t>telefono</t>
  </si>
  <si>
    <t>Telefono(s) de la empresa.</t>
  </si>
  <si>
    <t>5278-38-50</t>
  </si>
  <si>
    <t>email</t>
  </si>
  <si>
    <t>Correo electrónico de la empresa</t>
  </si>
  <si>
    <t>soporte@neodata.com.mx</t>
  </si>
  <si>
    <t>cmic</t>
  </si>
  <si>
    <t>Registro CMIC de la empresa.</t>
  </si>
  <si>
    <t>infonavit</t>
  </si>
  <si>
    <t>Registro INFONAVIT de la empresa.</t>
  </si>
  <si>
    <t>imss</t>
  </si>
  <si>
    <t>Registro IMSS de la empresa.</t>
  </si>
  <si>
    <t>responsable</t>
  </si>
  <si>
    <t>Nombre del responsable de la empresa (para firmas).</t>
  </si>
  <si>
    <t>JORGE L. DÁVALOS MICELI</t>
  </si>
  <si>
    <t>cargo</t>
  </si>
  <si>
    <t>Cargo del responsable (para firmas).</t>
  </si>
  <si>
    <t>DIRECTOR GENERAL</t>
  </si>
  <si>
    <t>DATOS DEL CLIENTE</t>
  </si>
  <si>
    <t>nombrecliente</t>
  </si>
  <si>
    <t>Nombre del cliente.</t>
  </si>
  <si>
    <t>Sistema de Comunicaciones y Transportes, Sistema de Transporte Colectivo Metro, Administración General de Recursos, Línea 12 (Línea Dorada)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</si>
  <si>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</si>
  <si>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</si>
  <si>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</si>
  <si>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</si>
  <si>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</si>
  <si>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</si>
  <si>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DATOS DEL CONCURSO</t>
  </si>
  <si>
    <t>fechadeconcurso</t>
  </si>
  <si>
    <t>Fecha del concurso.</t>
  </si>
  <si>
    <t>numerodeconcurso</t>
  </si>
  <si>
    <t>Número del concurso.</t>
  </si>
  <si>
    <t>2009/0257-0001</t>
  </si>
  <si>
    <t>Ubicación del concurso (dirección).</t>
  </si>
  <si>
    <t>Baja California 25, Edificio B, Despacho 201</t>
  </si>
  <si>
    <t>DATOS DE LA OBRA</t>
  </si>
  <si>
    <t>nombredelaobra</t>
  </si>
  <si>
    <t>Nombre de la obra.</t>
  </si>
  <si>
    <t>Dirección de la obra.</t>
  </si>
  <si>
    <t>Tramo de Barranca del Muerto a Tlahuac.</t>
  </si>
  <si>
    <t>ciudaddelaobra</t>
  </si>
  <si>
    <t>Ciudad donde se localiza la obra.</t>
  </si>
  <si>
    <t>estadodelaobra</t>
  </si>
  <si>
    <t>Estado o provincia donde se localiza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</si>
  <si>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</si>
  <si>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</si>
  <si>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</si>
  <si>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</si>
  <si>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DATOS ENCABEZADO</t>
  </si>
  <si>
    <t>Decimales para redondeo de importes.</t>
  </si>
  <si>
    <t>Descripción de la moneda 1 en que se muestra el reporte.</t>
  </si>
  <si>
    <t>PESOS</t>
  </si>
  <si>
    <t>Descripción de la moneda 2 en que se muestra el reporte.</t>
  </si>
  <si>
    <t>DÓLARES</t>
  </si>
  <si>
    <t>Remate de la moneda 1</t>
  </si>
  <si>
    <t>M.N.</t>
  </si>
  <si>
    <t>Remate de la moneda 2</t>
  </si>
  <si>
    <t>USD</t>
  </si>
  <si>
    <t>CAMPOS USADOS EN LOS REPORTES DE PROGRAMA DE SUMINISTROS</t>
  </si>
  <si>
    <t>NOMBRE</t>
  </si>
  <si>
    <t>Cliente:</t>
  </si>
  <si>
    <t>Obra:</t>
  </si>
  <si>
    <t>Lugar:</t>
  </si>
  <si>
    <t>Ciudad:</t>
  </si>
  <si>
    <t>Inicio obra:</t>
  </si>
  <si>
    <t>Fin obra:</t>
  </si>
  <si>
    <t>DATOS DE LA CONVOCATORIA</t>
  </si>
  <si>
    <t>numconvocatoria</t>
  </si>
  <si>
    <t>Numero de la convocatoria del concurso.</t>
  </si>
  <si>
    <t>2009/00028</t>
  </si>
  <si>
    <t>fechaconvocatoria</t>
  </si>
  <si>
    <t>Fecha de la convocatoria.</t>
  </si>
  <si>
    <t>tipodelicitacion</t>
  </si>
  <si>
    <t>Tipo de licitacion</t>
  </si>
  <si>
    <t>Pública</t>
  </si>
  <si>
    <t>Duración: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</si>
  <si>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</si>
  <si>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</si>
  <si>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</si>
  <si>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</si>
  <si>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</si>
  <si>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</si>
  <si>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</si>
  <si>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</si>
  <si>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</si>
  <si>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</si>
  <si>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</si>
  <si>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</si>
  <si>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</si>
  <si>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</si>
  <si>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direcciondeconcurso</t>
  </si>
  <si>
    <t>direcciondelaobra</t>
  </si>
  <si>
    <t>coloniadelaobra</t>
  </si>
  <si>
    <t>Colonia de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</si>
  <si>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</si>
  <si>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</si>
  <si>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</si>
  <si>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</si>
  <si>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</si>
  <si>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</si>
  <si>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</si>
  <si>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</si>
  <si>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decimalesredondeo</t>
  </si>
  <si>
    <t>primeramoneda</t>
  </si>
  <si>
    <t>segundamoneda</t>
  </si>
  <si>
    <t>rematesegundamoneda</t>
  </si>
  <si>
    <t>remateprimeramoneda</t>
  </si>
  <si>
    <t>Cargo del responsable de la obra.</t>
  </si>
  <si>
    <t>Estos datos corresponden al formato estándar de la hoja Programa de Suministros por Concepto.xls</t>
  </si>
  <si>
    <t>cargoresponsabledelaobra</t>
  </si>
  <si>
    <t>Cargo responsable de la obra.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</si>
  <si>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</si>
  <si>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</si>
  <si>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</si>
  <si>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</si>
  <si>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</si>
  <si>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</si>
  <si>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plazocalculado</t>
  </si>
  <si>
    <t>Duración de la obra en dias naturales.</t>
  </si>
  <si>
    <t>plazoreal</t>
  </si>
  <si>
    <t>Duración de la obra en dias habiles.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</si>
  <si>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</si>
  <si>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Código del insumo de presupuesto.</t>
  </si>
  <si>
    <t>Unidad del insumo de presupuesto.</t>
  </si>
  <si>
    <t>Descripción del insumo (mediante opciones puede ser descripción completa ó descripción corta).</t>
  </si>
  <si>
    <t>Versión de reportes: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</si>
  <si>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</si>
  <si>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</si>
  <si>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</si>
  <si>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</si>
  <si>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</si>
  <si>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</si>
  <si>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</si>
  <si>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</si>
  <si>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</si>
  <si>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</si>
  <si>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</si>
  <si>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</si>
  <si>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</si>
  <si>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</si>
  <si>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Angel Aguilar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</si>
  <si>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</si>
  <si>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</si>
  <si>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</si>
  <si>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</si>
  <si>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</si>
  <si>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</si>
  <si>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</si>
  <si>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ventas@neodata.com.mx</t>
  </si>
  <si>
    <t>Descripción del insumo de mano de obra</t>
  </si>
  <si>
    <t>Clave del concepto en el que interviene dicho insumo</t>
  </si>
  <si>
    <t>Unidad del insumo</t>
  </si>
  <si>
    <t>Rendimiento de acuerdo al concepto en el que intervenga.</t>
  </si>
  <si>
    <t>Clave del insumo</t>
  </si>
  <si>
    <t>{rendimiento}</t>
  </si>
  <si>
    <t>Descripción del insumo de maquinaria o equipo de construcción</t>
  </si>
  <si>
    <t>Rendimiento del insumo para cada concepto.</t>
  </si>
  <si>
    <t>Código del concepto donde interviene el insumo.</t>
  </si>
  <si>
    <t>{codigoinsumo}</t>
  </si>
  <si>
    <t>{descripcioninsumo}</t>
  </si>
  <si>
    <t>{codigoconcepto}</t>
  </si>
  <si>
    <t>{unidadinsumo}</t>
  </si>
  <si>
    <t>{descripcionconcepto}</t>
  </si>
  <si>
    <t>{unidadconcepto}</t>
  </si>
  <si>
    <t>Clave del concepto</t>
  </si>
  <si>
    <t>Descripción del insumo</t>
  </si>
  <si>
    <t>Descripción del concepto</t>
  </si>
  <si>
    <t>Unidad del concepto</t>
  </si>
  <si>
    <t>Rendimiento</t>
  </si>
  <si>
    <t>{CantidadInsumo}</t>
  </si>
  <si>
    <t>Propuesto por el licitante para la integración de la propuesta.</t>
  </si>
  <si>
    <t>Concurso No:</t>
  </si>
  <si>
    <t>Neodata, S.A. de C.V.</t>
  </si>
  <si>
    <t>110812-11</t>
  </si>
  <si>
    <t>Cantidad del insumo para cada concepto</t>
  </si>
  <si>
    <t>{CantidadTotal}</t>
  </si>
  <si>
    <t>Cantidad del insumo en el concepto x cantidad del presupuesto</t>
  </si>
  <si>
    <t>Costo</t>
  </si>
  <si>
    <t>Importe</t>
  </si>
  <si>
    <t>{costo}</t>
  </si>
  <si>
    <t>{importe}</t>
  </si>
  <si>
    <t>Descripción del concepto.</t>
  </si>
  <si>
    <t>Unidad del concepto.</t>
  </si>
  <si>
    <t>Costo del insumo.</t>
  </si>
  <si>
    <t>{Costo}</t>
  </si>
  <si>
    <t>Cantidad del insumo x costo del insumo.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</si>
</sst>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-&quot;$&quot;* #,##0.00_-;\-&quot;$&quot;* #,##0.00_-;_-&quot;$&quot;* &quot;-&quot;??_-;_-@_-"/>
    <numFmt numFmtId="43" formatCode="_-* #,##0.00_-;\-* #,##0.00_-;_-* &quot;-&quot;??_-;_-@_-"/>
    <numFmt numFmtId="164" formatCode="&quot;$&quot;#,##0.00"/>
    <numFmt numFmtId="165" formatCode="dd/mm/yyyy;@"/>
    <numFmt numFmtId="166" formatCode="#,##0.000000"/>
    <numFmt numFmtId="167" formatCode="0.0000"/>
  </numFmts>
  <fonts count="14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0"/>
      <name val="Arial"/>
      <family val="2"/>
    </font>
    <font>
      <u/>
      <sz val="10"/>
      <color theme="10"/>
      <name val="Arial"/>
      <family val="2"/>
    </font>
    <font>
      <sz val="10"/>
      <color theme="0" tint="-0.499984740745262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9"/>
      <name val="Arial"/>
      <family val="2"/>
    </font>
    <font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indexed="50"/>
      </patternFill>
    </fill>
    <fill>
      <patternFill patternType="solid">
        <fgColor theme="0"/>
        <bgColor indexed="64"/>
      </patternFill>
    </fill>
    <fill>
      <patternFill patternType="solid">
        <fgColor theme="6" tint="-0.249977111117893"/>
        <bgColor indexed="64"/>
      </patternFill>
    </fill>
  </fills>
  <borders count="23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</borders>
  <cellStyleXfs count="7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10" fillId="0" borderId="0"/>
    <xf numFmtId="43" fontId="10" fillId="0" borderId="0" applyFont="0" applyFill="0" applyBorder="0" applyAlignment="0" applyProtection="0"/>
    <xf numFmtId="44" fontId="13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118">
    <xf numFmtId="0" fontId="0" fillId="0" borderId="0" xfId="0"/>
    <xf numFmtId="0" fontId="2" fillId="0" borderId="0" xfId="0" applyFont="1"/>
    <xf numFmtId="0" fontId="2" fillId="0" borderId="0" xfId="0" applyFont="1" applyBorder="1"/>
    <xf numFmtId="0" fontId="2" fillId="0" borderId="5" xfId="0" applyFont="1" applyBorder="1"/>
    <xf numFmtId="0" fontId="2" fillId="0" borderId="6" xfId="0" applyFont="1" applyBorder="1"/>
    <xf numFmtId="0" fontId="2" fillId="0" borderId="7" xfId="0" applyFont="1" applyBorder="1"/>
    <xf numFmtId="0" fontId="0" fillId="5" borderId="0" xfId="0" applyFill="1"/>
    <xf numFmtId="0" fontId="4" fillId="3" borderId="8" xfId="0" applyFont="1" applyFill="1" applyBorder="1" applyAlignment="1">
      <alignment horizontal="center" vertical="top"/>
    </xf>
    <xf numFmtId="0" fontId="4" fillId="3" borderId="9" xfId="0" applyFont="1" applyFill="1" applyBorder="1" applyAlignment="1">
      <alignment horizontal="center" vertical="top"/>
    </xf>
    <xf numFmtId="0" fontId="4" fillId="3" borderId="9" xfId="0" applyFont="1" applyFill="1" applyBorder="1" applyAlignment="1">
      <alignment horizontal="center" vertical="top" wrapText="1"/>
    </xf>
    <xf numFmtId="0" fontId="4" fillId="6" borderId="10" xfId="0" applyFont="1" applyFill="1" applyBorder="1" applyAlignment="1">
      <alignment vertical="top"/>
    </xf>
    <xf numFmtId="0" fontId="0" fillId="6" borderId="11" xfId="0" applyFill="1" applyBorder="1" applyAlignment="1">
      <alignment vertical="top"/>
    </xf>
    <xf numFmtId="0" fontId="4" fillId="6" borderId="12" xfId="0" applyFont="1" applyFill="1" applyBorder="1" applyAlignment="1">
      <alignment vertical="top" wrapText="1"/>
    </xf>
    <xf numFmtId="0" fontId="0" fillId="2" borderId="13" xfId="0" applyFill="1" applyBorder="1" applyAlignment="1">
      <alignment vertical="top"/>
    </xf>
    <xf numFmtId="0" fontId="4" fillId="2" borderId="13" xfId="0" applyFont="1" applyFill="1" applyBorder="1" applyAlignment="1">
      <alignment vertical="top" wrapText="1"/>
    </xf>
    <xf numFmtId="0" fontId="0" fillId="2" borderId="14" xfId="0" applyFill="1" applyBorder="1" applyAlignment="1">
      <alignment vertical="top"/>
    </xf>
    <xf numFmtId="0" fontId="4" fillId="2" borderId="14" xfId="0" applyFont="1" applyFill="1" applyBorder="1" applyAlignment="1">
      <alignment vertical="top" wrapText="1"/>
    </xf>
    <xf numFmtId="0" fontId="8" fillId="2" borderId="14" xfId="1" applyFill="1" applyBorder="1" applyAlignment="1" applyProtection="1">
      <alignment vertical="top" wrapText="1"/>
    </xf>
    <xf numFmtId="49" fontId="4" fillId="2" borderId="14" xfId="0" applyNumberFormat="1" applyFont="1" applyFill="1" applyBorder="1" applyAlignment="1">
      <alignment vertical="top" wrapText="1"/>
    </xf>
    <xf numFmtId="0" fontId="0" fillId="6" borderId="12" xfId="0" applyFill="1" applyBorder="1" applyAlignment="1">
      <alignment vertical="top"/>
    </xf>
    <xf numFmtId="0" fontId="4" fillId="2" borderId="14" xfId="0" applyFont="1" applyFill="1" applyBorder="1" applyAlignment="1">
      <alignment horizontal="left" vertical="top" wrapText="1"/>
    </xf>
    <xf numFmtId="0" fontId="4" fillId="6" borderId="14" xfId="0" applyFont="1" applyFill="1" applyBorder="1" applyAlignment="1">
      <alignment vertical="top" wrapText="1"/>
    </xf>
    <xf numFmtId="0" fontId="4" fillId="2" borderId="12" xfId="0" applyFont="1" applyFill="1" applyBorder="1" applyAlignment="1">
      <alignment vertical="top" wrapText="1"/>
    </xf>
    <xf numFmtId="0" fontId="0" fillId="2" borderId="15" xfId="0" applyFill="1" applyBorder="1" applyAlignment="1">
      <alignment vertical="top"/>
    </xf>
    <xf numFmtId="164" fontId="4" fillId="2" borderId="14" xfId="0" applyNumberFormat="1" applyFont="1" applyFill="1" applyBorder="1" applyAlignment="1">
      <alignment vertical="top" wrapText="1"/>
    </xf>
    <xf numFmtId="0" fontId="4" fillId="5" borderId="0" xfId="0" applyFont="1" applyFill="1" applyAlignment="1">
      <alignment horizontal="centerContinuous" vertical="top"/>
    </xf>
    <xf numFmtId="0" fontId="0" fillId="4" borderId="12" xfId="0" applyFill="1" applyBorder="1" applyAlignment="1">
      <alignment vertical="top"/>
    </xf>
    <xf numFmtId="0" fontId="6" fillId="3" borderId="10" xfId="0" applyFont="1" applyFill="1" applyBorder="1" applyAlignment="1">
      <alignment horizontal="center" vertical="top"/>
    </xf>
    <xf numFmtId="0" fontId="6" fillId="3" borderId="12" xfId="0" applyFont="1" applyFill="1" applyBorder="1" applyAlignment="1">
      <alignment horizontal="center" vertical="top"/>
    </xf>
    <xf numFmtId="0" fontId="0" fillId="2" borderId="14" xfId="0" applyFill="1" applyBorder="1" applyAlignment="1">
      <alignment vertical="top" wrapText="1"/>
    </xf>
    <xf numFmtId="0" fontId="0" fillId="5" borderId="0" xfId="0" applyFill="1" applyAlignment="1">
      <alignment vertical="top"/>
    </xf>
    <xf numFmtId="49" fontId="2" fillId="0" borderId="0" xfId="0" applyNumberFormat="1" applyFont="1" applyBorder="1"/>
    <xf numFmtId="0" fontId="3" fillId="0" borderId="0" xfId="0" applyFont="1" applyBorder="1" applyAlignment="1">
      <alignment horizontal="right"/>
    </xf>
    <xf numFmtId="0" fontId="4" fillId="0" borderId="0" xfId="0" applyFont="1" applyAlignment="1">
      <alignment horizontal="centerContinuous"/>
    </xf>
    <xf numFmtId="0" fontId="0" fillId="0" borderId="0" xfId="0" applyAlignment="1">
      <alignment horizontal="left"/>
    </xf>
    <xf numFmtId="0" fontId="5" fillId="2" borderId="13" xfId="0" applyFont="1" applyFill="1" applyBorder="1" applyAlignment="1">
      <alignment vertical="top"/>
    </xf>
    <xf numFmtId="0" fontId="5" fillId="2" borderId="14" xfId="0" applyFont="1" applyFill="1" applyBorder="1" applyAlignment="1">
      <alignment vertical="top"/>
    </xf>
    <xf numFmtId="0" fontId="5" fillId="2" borderId="15" xfId="0" applyFont="1" applyFill="1" applyBorder="1" applyAlignment="1">
      <alignment vertical="top"/>
    </xf>
    <xf numFmtId="0" fontId="4" fillId="6" borderId="17" xfId="0" applyFont="1" applyFill="1" applyBorder="1" applyAlignment="1">
      <alignment vertical="top"/>
    </xf>
    <xf numFmtId="0" fontId="0" fillId="6" borderId="18" xfId="0" applyFill="1" applyBorder="1" applyAlignment="1">
      <alignment vertical="top"/>
    </xf>
    <xf numFmtId="0" fontId="4" fillId="6" borderId="18" xfId="0" applyFont="1" applyFill="1" applyBorder="1" applyAlignment="1">
      <alignment vertical="top" wrapText="1"/>
    </xf>
    <xf numFmtId="0" fontId="5" fillId="2" borderId="10" xfId="0" applyFont="1" applyFill="1" applyBorder="1" applyAlignment="1">
      <alignment vertical="top"/>
    </xf>
    <xf numFmtId="10" fontId="4" fillId="2" borderId="14" xfId="0" applyNumberFormat="1" applyFont="1" applyFill="1" applyBorder="1" applyAlignment="1">
      <alignment vertical="top" wrapText="1"/>
    </xf>
    <xf numFmtId="0" fontId="7" fillId="0" borderId="0" xfId="0" applyFont="1" applyAlignment="1">
      <alignment horizontal="center"/>
    </xf>
    <xf numFmtId="0" fontId="4" fillId="4" borderId="10" xfId="0" applyFont="1" applyFill="1" applyBorder="1" applyAlignment="1">
      <alignment vertical="top"/>
    </xf>
    <xf numFmtId="0" fontId="4" fillId="2" borderId="12" xfId="0" applyNumberFormat="1" applyFont="1" applyFill="1" applyBorder="1" applyAlignment="1">
      <alignment vertical="top" wrapText="1"/>
    </xf>
    <xf numFmtId="165" fontId="2" fillId="0" borderId="0" xfId="0" applyNumberFormat="1" applyFont="1" applyBorder="1"/>
    <xf numFmtId="0" fontId="9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1" fillId="2" borderId="14" xfId="0" applyFont="1" applyFill="1" applyBorder="1" applyAlignment="1">
      <alignment horizontal="left" vertical="top"/>
    </xf>
    <xf numFmtId="0" fontId="0" fillId="2" borderId="14" xfId="0" applyFill="1" applyBorder="1" applyAlignment="1">
      <alignment horizontal="left" vertical="top"/>
    </xf>
    <xf numFmtId="0" fontId="1" fillId="2" borderId="10" xfId="2" applyFont="1" applyFill="1" applyBorder="1" applyAlignment="1">
      <alignment vertical="top"/>
    </xf>
    <xf numFmtId="0" fontId="10" fillId="2" borderId="14" xfId="2" applyFill="1" applyBorder="1" applyAlignment="1">
      <alignment vertical="top"/>
    </xf>
    <xf numFmtId="0" fontId="4" fillId="2" borderId="14" xfId="2" applyFont="1" applyFill="1" applyBorder="1" applyAlignment="1">
      <alignment vertical="top"/>
    </xf>
    <xf numFmtId="0" fontId="10" fillId="2" borderId="10" xfId="2" applyFill="1" applyBorder="1" applyAlignment="1">
      <alignment vertical="top"/>
    </xf>
    <xf numFmtId="0" fontId="1" fillId="2" borderId="14" xfId="2" applyFont="1" applyFill="1" applyBorder="1" applyAlignment="1">
      <alignment vertical="top"/>
    </xf>
    <xf numFmtId="0" fontId="4" fillId="2" borderId="14" xfId="2" applyFont="1" applyFill="1" applyBorder="1" applyAlignment="1">
      <alignment vertical="top" wrapText="1"/>
    </xf>
    <xf numFmtId="165" fontId="4" fillId="2" borderId="14" xfId="0" applyNumberFormat="1" applyFont="1" applyFill="1" applyBorder="1" applyAlignment="1">
      <alignment vertical="top" wrapText="1"/>
    </xf>
    <xf numFmtId="165" fontId="4" fillId="2" borderId="15" xfId="0" applyNumberFormat="1" applyFont="1" applyFill="1" applyBorder="1" applyAlignment="1">
      <alignment vertical="top" wrapText="1"/>
    </xf>
    <xf numFmtId="0" fontId="3" fillId="0" borderId="22" xfId="0" applyFont="1" applyBorder="1" applyAlignment="1">
      <alignment horizontal="centerContinuous" vertical="center" wrapText="1"/>
    </xf>
    <xf numFmtId="0" fontId="3" fillId="0" borderId="19" xfId="0" applyFont="1" applyBorder="1" applyAlignment="1">
      <alignment horizontal="centerContinuous" vertical="center" wrapText="1"/>
    </xf>
    <xf numFmtId="0" fontId="3" fillId="0" borderId="20" xfId="0" applyFont="1" applyBorder="1" applyAlignment="1">
      <alignment horizontal="centerContinuous" vertical="center" wrapText="1"/>
    </xf>
    <xf numFmtId="0" fontId="1" fillId="2" borderId="14" xfId="0" applyFont="1" applyFill="1" applyBorder="1" applyAlignment="1">
      <alignment vertical="top"/>
    </xf>
    <xf numFmtId="0" fontId="1" fillId="2" borderId="14" xfId="0" applyFont="1" applyFill="1" applyBorder="1" applyAlignment="1">
      <alignment vertical="top" wrapText="1"/>
    </xf>
    <xf numFmtId="49" fontId="2" fillId="0" borderId="0" xfId="0" applyNumberFormat="1" applyFont="1" applyAlignment="1">
      <alignment horizontal="left" vertical="top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left" vertical="top" wrapText="1"/>
    </xf>
    <xf numFmtId="166" fontId="2" fillId="0" borderId="0" xfId="0" applyNumberFormat="1" applyFont="1" applyAlignment="1">
      <alignment horizontal="centerContinuous" vertical="top"/>
    </xf>
    <xf numFmtId="167" fontId="2" fillId="0" borderId="0" xfId="3" applyNumberFormat="1" applyFont="1" applyAlignment="1">
      <alignment horizontal="right" vertical="top"/>
    </xf>
    <xf numFmtId="0" fontId="12" fillId="0" borderId="0" xfId="0" applyFont="1"/>
    <xf numFmtId="0" fontId="3" fillId="0" borderId="2" xfId="0" applyFont="1" applyBorder="1" applyAlignment="1">
      <alignment horizontal="right"/>
    </xf>
    <xf numFmtId="0" fontId="2" fillId="0" borderId="2" xfId="0" applyFont="1" applyBorder="1" applyAlignment="1">
      <alignment horizontal="right"/>
    </xf>
    <xf numFmtId="0" fontId="3" fillId="0" borderId="16" xfId="0" applyFont="1" applyBorder="1" applyAlignment="1">
      <alignment horizontal="right"/>
    </xf>
    <xf numFmtId="0" fontId="11" fillId="0" borderId="3" xfId="0" applyFont="1" applyBorder="1" applyAlignment="1"/>
    <xf numFmtId="0" fontId="11" fillId="0" borderId="4" xfId="0" applyFont="1" applyBorder="1" applyAlignment="1"/>
    <xf numFmtId="0" fontId="11" fillId="0" borderId="0" xfId="0" applyFont="1" applyBorder="1" applyAlignment="1"/>
    <xf numFmtId="0" fontId="11" fillId="0" borderId="5" xfId="0" applyFont="1" applyBorder="1" applyAlignment="1"/>
    <xf numFmtId="0" fontId="3" fillId="0" borderId="21" xfId="0" applyFont="1" applyBorder="1" applyAlignment="1">
      <alignment horizontal="center" vertical="center" wrapText="1"/>
    </xf>
    <xf numFmtId="0" fontId="2" fillId="0" borderId="0" xfId="0" applyFont="1" applyAlignment="1">
      <alignment horizontal="justify" vertical="top" wrapText="1"/>
    </xf>
    <xf numFmtId="0" fontId="3" fillId="0" borderId="21" xfId="0" applyFont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Border="1"/>
    <xf numFmtId="0" fontId="2" fillId="0" borderId="5" xfId="0" applyFont="1" applyBorder="1"/>
    <xf numFmtId="0" fontId="2" fillId="0" borderId="6" xfId="0" applyFont="1" applyBorder="1"/>
    <xf numFmtId="0" fontId="2" fillId="0" borderId="7" xfId="0" applyFont="1" applyBorder="1"/>
    <xf numFmtId="0" fontId="0" fillId="5" borderId="0" xfId="0" applyFill="1"/>
    <xf numFmtId="0" fontId="0" fillId="2" borderId="14" xfId="0" applyFill="1" applyBorder="1" applyAlignment="1">
      <alignment vertical="top"/>
    </xf>
    <xf numFmtId="0" fontId="0" fillId="5" borderId="0" xfId="0" applyFill="1" applyAlignment="1">
      <alignment vertical="top"/>
    </xf>
    <xf numFmtId="49" fontId="2" fillId="0" borderId="0" xfId="0" applyNumberFormat="1" applyFont="1" applyBorder="1"/>
    <xf numFmtId="0" fontId="3" fillId="0" borderId="0" xfId="0" applyFont="1" applyBorder="1" applyAlignment="1">
      <alignment horizontal="right"/>
    </xf>
    <xf numFmtId="0" fontId="1" fillId="2" borderId="14" xfId="0" applyFont="1" applyFill="1" applyBorder="1" applyAlignment="1">
      <alignment vertical="top" wrapText="1"/>
    </xf>
    <xf numFmtId="49" fontId="2" fillId="0" borderId="0" xfId="0" applyNumberFormat="1" applyFont="1" applyAlignment="1">
      <alignment horizontal="left" vertical="top"/>
    </xf>
    <xf numFmtId="0" fontId="2" fillId="0" borderId="0" xfId="0" applyFont="1" applyAlignment="1">
      <alignment horizontal="center" vertical="top"/>
    </xf>
    <xf numFmtId="0" fontId="3" fillId="0" borderId="0" xfId="0" applyFont="1" applyBorder="1" applyAlignment="1">
      <alignment horizontal="left"/>
    </xf>
    <xf numFmtId="165" fontId="2" fillId="0" borderId="0" xfId="0" applyNumberFormat="1" applyFont="1" applyBorder="1" applyAlignment="1">
      <alignment horizontal="left"/>
    </xf>
    <xf numFmtId="165" fontId="2" fillId="0" borderId="5" xfId="0" applyNumberFormat="1" applyFont="1" applyBorder="1" applyAlignment="1">
      <alignment horizontal="left"/>
    </xf>
    <xf numFmtId="167" fontId="2" fillId="0" borderId="0" xfId="6" applyNumberFormat="1" applyFont="1" applyAlignment="1">
      <alignment horizontal="right" vertical="top"/>
    </xf>
    <xf numFmtId="0" fontId="12" fillId="0" borderId="0" xfId="0" applyFont="1"/>
    <xf numFmtId="0" fontId="3" fillId="0" borderId="2" xfId="0" applyFont="1" applyBorder="1" applyAlignment="1">
      <alignment horizontal="right"/>
    </xf>
    <xf numFmtId="0" fontId="2" fillId="0" borderId="2" xfId="0" applyFont="1" applyBorder="1" applyAlignment="1">
      <alignment horizontal="right"/>
    </xf>
    <xf numFmtId="0" fontId="3" fillId="0" borderId="16" xfId="0" applyFont="1" applyBorder="1" applyAlignment="1">
      <alignment horizontal="right"/>
    </xf>
    <xf numFmtId="0" fontId="2" fillId="0" borderId="0" xfId="0" applyFont="1" applyBorder="1" applyAlignment="1">
      <alignment vertical="top" wrapText="1"/>
    </xf>
    <xf numFmtId="0" fontId="11" fillId="0" borderId="3" xfId="0" applyFont="1" applyBorder="1" applyAlignment="1"/>
    <xf numFmtId="0" fontId="11" fillId="0" borderId="4" xfId="0" applyFont="1" applyBorder="1" applyAlignment="1"/>
    <xf numFmtId="0" fontId="11" fillId="0" borderId="0" xfId="0" applyFont="1" applyBorder="1" applyAlignment="1"/>
    <xf numFmtId="0" fontId="11" fillId="0" borderId="5" xfId="0" applyFont="1" applyBorder="1" applyAlignment="1"/>
    <xf numFmtId="0" fontId="2" fillId="0" borderId="0" xfId="0" applyFont="1" applyAlignment="1">
      <alignment horizontal="justify" vertical="top" wrapText="1"/>
    </xf>
    <xf numFmtId="164" fontId="2" fillId="0" borderId="0" xfId="4" applyNumberFormat="1" applyFont="1" applyAlignment="1">
      <alignment horizontal="right"/>
    </xf>
    <xf numFmtId="0" fontId="11" fillId="0" borderId="2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justify" vertical="top" wrapText="1"/>
    </xf>
    <xf numFmtId="0" fontId="11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justify" vertical="top" wrapText="1"/>
    </xf>
    <xf numFmtId="0" fontId="3" fillId="0" borderId="2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top" wrapText="1"/>
    </xf>
  </cellXfs>
  <cellStyles count="7">
    <cellStyle name="Hipervínculo" xfId="1" builtinId="8"/>
    <cellStyle name="Millares" xfId="3" builtinId="3"/>
    <cellStyle name="Millares 2" xfId="6"/>
    <cellStyle name="Moneda" xfId="4" builtinId="4"/>
    <cellStyle name="Normal" xfId="0" builtinId="0"/>
    <cellStyle name="Normal 2" xfId="2"/>
    <cellStyle name="Normal 2 2" xf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542925</xdr:colOff>
      <xdr:row>1</xdr:row>
      <xdr:rowOff>95250</xdr:rowOff>
    </xdr:from>
    <xdr:to>
      <xdr:col>9</xdr:col>
      <xdr:colOff>49666</xdr:colOff>
      <xdr:row>5</xdr:row>
      <xdr:rowOff>104775</xdr:rowOff>
    </xdr:to>
    <xdr:pic>
      <xdr:nvPicPr>
        <xdr:cNvPr id="2" name="logoempresa" descr="LogoNeodata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162675" y="247650"/>
          <a:ext cx="802141" cy="6858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533400</xdr:colOff>
      <xdr:row>1</xdr:row>
      <xdr:rowOff>123825</xdr:rowOff>
    </xdr:from>
    <xdr:to>
      <xdr:col>9</xdr:col>
      <xdr:colOff>40141</xdr:colOff>
      <xdr:row>5</xdr:row>
      <xdr:rowOff>133350</xdr:rowOff>
    </xdr:to>
    <xdr:pic>
      <xdr:nvPicPr>
        <xdr:cNvPr id="2" name="logoempresa" descr="LogoNeodata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153150" y="276225"/>
          <a:ext cx="802141" cy="6858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342900</xdr:colOff>
      <xdr:row>1</xdr:row>
      <xdr:rowOff>38100</xdr:rowOff>
    </xdr:from>
    <xdr:to>
      <xdr:col>6</xdr:col>
      <xdr:colOff>564016</xdr:colOff>
      <xdr:row>5</xdr:row>
      <xdr:rowOff>57150</xdr:rowOff>
    </xdr:to>
    <xdr:pic>
      <xdr:nvPicPr>
        <xdr:cNvPr id="2" name="logoempresa" descr="LogoNeodata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581775" y="190500"/>
          <a:ext cx="802141" cy="6858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765287</xdr:colOff>
      <xdr:row>1</xdr:row>
      <xdr:rowOff>154062</xdr:rowOff>
    </xdr:from>
    <xdr:to>
      <xdr:col>8</xdr:col>
      <xdr:colOff>9055</xdr:colOff>
      <xdr:row>5</xdr:row>
      <xdr:rowOff>155305</xdr:rowOff>
    </xdr:to>
    <xdr:pic>
      <xdr:nvPicPr>
        <xdr:cNvPr id="6" name="logoempresa" descr="LogoNeodata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7573591" y="303149"/>
          <a:ext cx="983116" cy="67213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oporte@neodata.com.m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0"/>
  <sheetViews>
    <sheetView showGridLines="0" showZeros="0" topLeftCell="A43" workbookViewId="0">
      <selection activeCell="A62" sqref="A62"/>
    </sheetView>
  </sheetViews>
  <sheetFormatPr baseColWidth="10" defaultColWidth="9.140625" defaultRowHeight="12.75" x14ac:dyDescent="0.2"/>
  <cols>
    <col min="1" max="1" width="30.7109375" customWidth="1"/>
    <col min="2" max="2" width="75" bestFit="1" customWidth="1"/>
    <col min="3" max="3" width="50.7109375" customWidth="1"/>
  </cols>
  <sheetData>
    <row r="1" spans="1:3" x14ac:dyDescent="0.2">
      <c r="B1" s="47" t="s">
        <v>153</v>
      </c>
      <c r="C1" s="48" t="s">
        <v>201</v>
      </c>
    </row>
    <row r="2" spans="1:3" ht="12.75" customHeight="1" x14ac:dyDescent="0.2">
      <c r="A2" s="33" t="s">
        <v>5</v>
      </c>
      <c r="B2" s="33"/>
      <c r="C2" s="43"/>
    </row>
    <row r="3" spans="1:3" ht="12.75" customHeight="1" x14ac:dyDescent="0.2">
      <c r="A3" s="34"/>
      <c r="B3" s="34"/>
      <c r="C3" s="34"/>
    </row>
    <row r="4" spans="1:3" ht="12.75" customHeight="1" x14ac:dyDescent="0.2">
      <c r="A4" s="7" t="s">
        <v>6</v>
      </c>
      <c r="B4" s="8" t="s">
        <v>7</v>
      </c>
      <c r="C4" s="9" t="s">
        <v>8</v>
      </c>
    </row>
    <row r="5" spans="1:3" ht="12.75" customHeight="1" x14ac:dyDescent="0.2">
      <c r="A5" s="10" t="s">
        <v>9</v>
      </c>
      <c r="B5" s="11"/>
      <c r="C5" s="12"/>
    </row>
    <row r="6" spans="1:3" ht="12.75" customHeight="1" x14ac:dyDescent="0.2">
      <c r="A6" s="35" t="s">
        <v>10</v>
      </c>
      <c r="B6" s="13" t="s">
        <v>11</v>
      </c>
      <c r="C6" s="14" t="s">
        <v>200</v>
      </c>
    </row>
    <row r="7" spans="1:3" ht="12.75" customHeight="1" x14ac:dyDescent="0.2">
      <c r="A7" s="36" t="s">
        <v>12</v>
      </c>
      <c r="B7" s="15" t="s">
        <v>13</v>
      </c>
      <c r="C7" s="16" t="s">
        <v>14</v>
      </c>
    </row>
    <row r="8" spans="1:3" ht="12.75" customHeight="1" x14ac:dyDescent="0.2">
      <c r="A8" s="36" t="s">
        <v>15</v>
      </c>
      <c r="B8" s="15" t="s">
        <v>16</v>
      </c>
      <c r="C8" s="16" t="s">
        <v>17</v>
      </c>
    </row>
    <row r="9" spans="1:3" ht="12.75" customHeight="1" x14ac:dyDescent="0.2">
      <c r="A9" s="36" t="s">
        <v>18</v>
      </c>
      <c r="B9" s="15" t="s">
        <v>19</v>
      </c>
      <c r="C9" s="16" t="s">
        <v>20</v>
      </c>
    </row>
    <row r="10" spans="1:3" ht="12.75" customHeight="1" x14ac:dyDescent="0.2">
      <c r="A10" s="15" t="s">
        <v>21</v>
      </c>
      <c r="B10" s="36" t="s">
        <v>22</v>
      </c>
      <c r="C10" s="16" t="s">
        <v>23</v>
      </c>
    </row>
    <row r="11" spans="1:3" ht="12.75" customHeight="1" x14ac:dyDescent="0.2">
      <c r="A11" s="15" t="s">
        <v>24</v>
      </c>
      <c r="B11" s="15" t="s">
        <v>25</v>
      </c>
      <c r="C11" s="16" t="s">
        <v>26</v>
      </c>
    </row>
    <row r="12" spans="1:3" ht="12.75" customHeight="1" x14ac:dyDescent="0.2">
      <c r="A12" s="15" t="s">
        <v>27</v>
      </c>
      <c r="B12" s="15" t="s">
        <v>28</v>
      </c>
      <c r="C12" s="16" t="s">
        <v>29</v>
      </c>
    </row>
    <row r="13" spans="1:3" ht="12.75" customHeight="1" x14ac:dyDescent="0.2">
      <c r="A13" s="15" t="s">
        <v>30</v>
      </c>
      <c r="B13" s="15" t="s">
        <v>31</v>
      </c>
      <c r="C13" s="17" t="s">
        <v>32</v>
      </c>
    </row>
    <row r="14" spans="1:3" ht="12.75" customHeight="1" x14ac:dyDescent="0.2">
      <c r="A14" s="36" t="s">
        <v>33</v>
      </c>
      <c r="B14" s="15" t="s">
        <v>34</v>
      </c>
      <c r="C14" s="18">
        <v>1234567</v>
      </c>
    </row>
    <row r="15" spans="1:3" ht="12.75" customHeight="1" x14ac:dyDescent="0.2">
      <c r="A15" s="36" t="s">
        <v>35</v>
      </c>
      <c r="B15" s="15" t="s">
        <v>36</v>
      </c>
      <c r="C15" s="18">
        <v>12345678</v>
      </c>
    </row>
    <row r="16" spans="1:3" ht="12.75" customHeight="1" x14ac:dyDescent="0.2">
      <c r="A16" s="36" t="s">
        <v>37</v>
      </c>
      <c r="B16" s="15" t="s">
        <v>38</v>
      </c>
      <c r="C16" s="18">
        <v>123456789</v>
      </c>
    </row>
    <row r="17" spans="1:3" ht="12.75" customHeight="1" x14ac:dyDescent="0.2">
      <c r="A17" s="36" t="s">
        <v>39</v>
      </c>
      <c r="B17" s="15" t="s">
        <v>40</v>
      </c>
      <c r="C17" s="16" t="s">
        <v>41</v>
      </c>
    </row>
    <row r="18" spans="1:3" ht="12.75" customHeight="1" x14ac:dyDescent="0.2">
      <c r="A18" s="36" t="s">
        <v>42</v>
      </c>
      <c r="B18" s="15" t="s">
        <v>43</v>
      </c>
      <c r="C18" s="16" t="s">
        <v>44</v>
      </c>
    </row>
    <row r="19" spans="1:3" ht="12.75" customHeight="1" x14ac:dyDescent="0.2">
      <c r="A19" s="10" t="s">
        <v>45</v>
      </c>
      <c r="B19" s="19"/>
      <c r="C19" s="12"/>
    </row>
    <row r="20" spans="1:3" ht="38.25" x14ac:dyDescent="0.2">
      <c r="A20" s="36" t="s">
        <v>46</v>
      </c>
      <c r="B20" s="36" t="s">
        <v>47</v>
      </c>
      <c r="C20" s="20" t="s">
        <v>48</v>
      </c>
    </row>
    <row r="21" spans="1:3" ht="12.75" customHeight="1" x14ac:dyDescent="0.2">
      <c r="A21" s="15" t="s">
        <v>49</v>
      </c>
      <c r="B21" s="15" t="s">
        <v>50</v>
      </c>
      <c r="C21" s="16" t="s">
        <v>51</v>
      </c>
    </row>
    <row r="22" spans="1:3" ht="12.75" customHeight="1" x14ac:dyDescent="0.2">
      <c r="A22" s="15" t="s">
        <v>52</v>
      </c>
      <c r="B22" s="15" t="s">
        <v>53</v>
      </c>
      <c r="C22" s="16" t="s">
        <v>54</v>
      </c>
    </row>
    <row r="23" spans="1:3" ht="12.75" customHeight="1" x14ac:dyDescent="0.2">
      <c r="A23" s="15" t="s">
        <v>104</v>
      </c>
      <c r="B23" s="15" t="s">
        <v>105</v>
      </c>
      <c r="C23" s="16" t="s">
        <v>105</v>
      </c>
    </row>
    <row r="24" spans="1:3" ht="12.75" customHeight="1" x14ac:dyDescent="0.2">
      <c r="A24" s="15" t="s">
        <v>106</v>
      </c>
      <c r="B24" s="15" t="s">
        <v>107</v>
      </c>
      <c r="C24" s="16" t="s">
        <v>107</v>
      </c>
    </row>
    <row r="25" spans="1:3" ht="12.75" customHeight="1" x14ac:dyDescent="0.2">
      <c r="A25" s="15" t="s">
        <v>108</v>
      </c>
      <c r="B25" s="15" t="s">
        <v>109</v>
      </c>
      <c r="C25" s="16" t="s">
        <v>109</v>
      </c>
    </row>
    <row r="26" spans="1:3" ht="12.75" customHeight="1" x14ac:dyDescent="0.2">
      <c r="A26" s="15" t="s">
        <v>110</v>
      </c>
      <c r="B26" s="15" t="s">
        <v>111</v>
      </c>
      <c r="C26" s="16" t="s">
        <v>111</v>
      </c>
    </row>
    <row r="27" spans="1:3" ht="12.75" customHeight="1" x14ac:dyDescent="0.2">
      <c r="A27" s="15" t="s">
        <v>112</v>
      </c>
      <c r="B27" s="15" t="s">
        <v>113</v>
      </c>
      <c r="C27" s="16" t="s">
        <v>113</v>
      </c>
    </row>
    <row r="28" spans="1:3" ht="12.75" customHeight="1" x14ac:dyDescent="0.2">
      <c r="A28" s="15" t="s">
        <v>114</v>
      </c>
      <c r="B28" s="15" t="s">
        <v>115</v>
      </c>
      <c r="C28" s="16" t="s">
        <v>115</v>
      </c>
    </row>
    <row r="29" spans="1:3" ht="12.75" customHeight="1" x14ac:dyDescent="0.2">
      <c r="A29" s="15" t="s">
        <v>116</v>
      </c>
      <c r="B29" s="15" t="s">
        <v>117</v>
      </c>
      <c r="C29" s="16" t="s">
        <v>117</v>
      </c>
    </row>
    <row r="30" spans="1:3" ht="12.75" customHeight="1" x14ac:dyDescent="0.2">
      <c r="A30" s="51" t="s">
        <v>157</v>
      </c>
      <c r="B30" s="52" t="s">
        <v>158</v>
      </c>
      <c r="C30" s="53" t="s">
        <v>158</v>
      </c>
    </row>
    <row r="31" spans="1:3" ht="12.75" customHeight="1" x14ac:dyDescent="0.2">
      <c r="A31" s="54" t="s">
        <v>159</v>
      </c>
      <c r="B31" s="52" t="s">
        <v>160</v>
      </c>
      <c r="C31" s="53" t="s">
        <v>160</v>
      </c>
    </row>
    <row r="32" spans="1:3" ht="12.75" customHeight="1" x14ac:dyDescent="0.2">
      <c r="A32" s="51" t="s">
        <v>161</v>
      </c>
      <c r="B32" s="52" t="s">
        <v>162</v>
      </c>
      <c r="C32" s="53" t="s">
        <v>162</v>
      </c>
    </row>
    <row r="33" spans="1:3" ht="12.75" customHeight="1" x14ac:dyDescent="0.2">
      <c r="A33" s="10" t="s">
        <v>55</v>
      </c>
      <c r="B33" s="19"/>
      <c r="C33" s="12"/>
    </row>
    <row r="34" spans="1:3" ht="12.75" customHeight="1" x14ac:dyDescent="0.2">
      <c r="A34" s="36" t="s">
        <v>56</v>
      </c>
      <c r="B34" s="15" t="s">
        <v>57</v>
      </c>
      <c r="C34" s="57">
        <v>40017</v>
      </c>
    </row>
    <row r="35" spans="1:3" ht="12.75" customHeight="1" x14ac:dyDescent="0.2">
      <c r="A35" s="36" t="s">
        <v>58</v>
      </c>
      <c r="B35" s="15" t="s">
        <v>59</v>
      </c>
      <c r="C35" s="18" t="s">
        <v>60</v>
      </c>
    </row>
    <row r="36" spans="1:3" ht="12.75" customHeight="1" x14ac:dyDescent="0.2">
      <c r="A36" s="36" t="s">
        <v>118</v>
      </c>
      <c r="B36" s="36" t="s">
        <v>61</v>
      </c>
      <c r="C36" s="16" t="s">
        <v>62</v>
      </c>
    </row>
    <row r="37" spans="1:3" ht="12.75" customHeight="1" x14ac:dyDescent="0.2">
      <c r="A37" s="10" t="s">
        <v>63</v>
      </c>
      <c r="B37" s="19"/>
      <c r="C37" s="21"/>
    </row>
    <row r="38" spans="1:3" ht="12.75" customHeight="1" x14ac:dyDescent="0.2">
      <c r="A38" s="49" t="s">
        <v>154</v>
      </c>
      <c r="B38" s="50" t="s">
        <v>155</v>
      </c>
      <c r="C38" s="20" t="s">
        <v>156</v>
      </c>
    </row>
    <row r="39" spans="1:3" ht="102" x14ac:dyDescent="0.2">
      <c r="A39" s="36" t="s">
        <v>64</v>
      </c>
      <c r="B39" s="15" t="s">
        <v>65</v>
      </c>
      <c r="C39" s="45" t="s">
        <v>149</v>
      </c>
    </row>
    <row r="40" spans="1:3" ht="12.75" customHeight="1" x14ac:dyDescent="0.2">
      <c r="A40" s="36" t="s">
        <v>119</v>
      </c>
      <c r="B40" s="15" t="s">
        <v>66</v>
      </c>
      <c r="C40" s="16" t="s">
        <v>67</v>
      </c>
    </row>
    <row r="41" spans="1:3" ht="12.75" customHeight="1" x14ac:dyDescent="0.2">
      <c r="A41" s="36" t="s">
        <v>120</v>
      </c>
      <c r="B41" s="15" t="s">
        <v>121</v>
      </c>
      <c r="C41" s="16" t="s">
        <v>121</v>
      </c>
    </row>
    <row r="42" spans="1:3" ht="12.75" customHeight="1" x14ac:dyDescent="0.2">
      <c r="A42" s="36" t="s">
        <v>68</v>
      </c>
      <c r="B42" s="15" t="s">
        <v>69</v>
      </c>
      <c r="C42" s="16" t="s">
        <v>20</v>
      </c>
    </row>
    <row r="43" spans="1:3" ht="12.75" customHeight="1" x14ac:dyDescent="0.2">
      <c r="A43" s="36" t="s">
        <v>70</v>
      </c>
      <c r="B43" s="36" t="s">
        <v>71</v>
      </c>
      <c r="C43" s="16" t="s">
        <v>23</v>
      </c>
    </row>
    <row r="44" spans="1:3" ht="12.75" customHeight="1" x14ac:dyDescent="0.2">
      <c r="A44" s="36" t="s">
        <v>122</v>
      </c>
      <c r="B44" s="36" t="s">
        <v>123</v>
      </c>
      <c r="C44" s="16" t="s">
        <v>123</v>
      </c>
    </row>
    <row r="45" spans="1:3" ht="12.75" customHeight="1" x14ac:dyDescent="0.2">
      <c r="A45" s="36" t="s">
        <v>124</v>
      </c>
      <c r="B45" s="36" t="s">
        <v>125</v>
      </c>
      <c r="C45" s="16" t="s">
        <v>125</v>
      </c>
    </row>
    <row r="46" spans="1:3" ht="12.75" customHeight="1" x14ac:dyDescent="0.2">
      <c r="A46" s="36" t="s">
        <v>126</v>
      </c>
      <c r="B46" s="36" t="s">
        <v>127</v>
      </c>
      <c r="C46" s="16" t="s">
        <v>127</v>
      </c>
    </row>
    <row r="47" spans="1:3" ht="12.75" customHeight="1" x14ac:dyDescent="0.2">
      <c r="A47" s="36" t="s">
        <v>128</v>
      </c>
      <c r="B47" s="36" t="s">
        <v>129</v>
      </c>
      <c r="C47" s="16" t="s">
        <v>129</v>
      </c>
    </row>
    <row r="48" spans="1:3" ht="12.75" customHeight="1" x14ac:dyDescent="0.2">
      <c r="A48" s="36" t="s">
        <v>137</v>
      </c>
      <c r="B48" s="36" t="s">
        <v>135</v>
      </c>
      <c r="C48" s="16" t="s">
        <v>138</v>
      </c>
    </row>
    <row r="49" spans="1:3" ht="12.75" customHeight="1" x14ac:dyDescent="0.2">
      <c r="A49" s="55" t="s">
        <v>163</v>
      </c>
      <c r="B49" s="55" t="s">
        <v>164</v>
      </c>
      <c r="C49" s="56" t="s">
        <v>165</v>
      </c>
    </row>
    <row r="50" spans="1:3" ht="12.75" customHeight="1" x14ac:dyDescent="0.2">
      <c r="A50" s="55" t="s">
        <v>166</v>
      </c>
      <c r="B50" s="55" t="s">
        <v>167</v>
      </c>
      <c r="C50" s="56" t="s">
        <v>168</v>
      </c>
    </row>
    <row r="51" spans="1:3" ht="12.75" customHeight="1" x14ac:dyDescent="0.2">
      <c r="A51" s="55" t="s">
        <v>169</v>
      </c>
      <c r="B51" s="55" t="s">
        <v>170</v>
      </c>
      <c r="C51" s="56" t="s">
        <v>171</v>
      </c>
    </row>
    <row r="52" spans="1:3" ht="12.75" customHeight="1" x14ac:dyDescent="0.2">
      <c r="A52" s="55" t="s">
        <v>172</v>
      </c>
      <c r="B52" s="55" t="s">
        <v>173</v>
      </c>
      <c r="C52" s="56">
        <v>52783850</v>
      </c>
    </row>
    <row r="53" spans="1:3" ht="12.75" customHeight="1" x14ac:dyDescent="0.2">
      <c r="A53" s="55" t="s">
        <v>174</v>
      </c>
      <c r="B53" s="55" t="s">
        <v>175</v>
      </c>
      <c r="C53" s="17" t="s">
        <v>176</v>
      </c>
    </row>
    <row r="54" spans="1:3" ht="12.75" customHeight="1" x14ac:dyDescent="0.2">
      <c r="A54" s="36" t="s">
        <v>72</v>
      </c>
      <c r="B54" s="15" t="s">
        <v>73</v>
      </c>
      <c r="C54" s="57">
        <v>40026</v>
      </c>
    </row>
    <row r="55" spans="1:3" ht="12.75" customHeight="1" x14ac:dyDescent="0.2">
      <c r="A55" s="37" t="s">
        <v>74</v>
      </c>
      <c r="B55" s="23" t="s">
        <v>75</v>
      </c>
      <c r="C55" s="58">
        <v>40178</v>
      </c>
    </row>
    <row r="56" spans="1:3" ht="12.75" customHeight="1" x14ac:dyDescent="0.2">
      <c r="A56" s="36" t="s">
        <v>139</v>
      </c>
      <c r="B56" s="15" t="s">
        <v>140</v>
      </c>
      <c r="C56" s="24">
        <v>100000</v>
      </c>
    </row>
    <row r="57" spans="1:3" ht="12.75" customHeight="1" x14ac:dyDescent="0.2">
      <c r="A57" s="36" t="s">
        <v>141</v>
      </c>
      <c r="B57" s="15" t="s">
        <v>142</v>
      </c>
      <c r="C57" s="24">
        <v>7722</v>
      </c>
    </row>
    <row r="58" spans="1:3" ht="12.75" customHeight="1" x14ac:dyDescent="0.2">
      <c r="A58" s="36" t="s">
        <v>143</v>
      </c>
      <c r="B58" s="15" t="s">
        <v>144</v>
      </c>
      <c r="C58" s="42">
        <v>0.15</v>
      </c>
    </row>
    <row r="59" spans="1:3" ht="12.75" customHeight="1" x14ac:dyDescent="0.2">
      <c r="A59" s="10" t="s">
        <v>76</v>
      </c>
      <c r="B59" s="19"/>
      <c r="C59" s="12"/>
    </row>
    <row r="60" spans="1:3" ht="12.75" customHeight="1" x14ac:dyDescent="0.2">
      <c r="A60" s="15" t="s">
        <v>145</v>
      </c>
      <c r="B60" s="15" t="s">
        <v>146</v>
      </c>
      <c r="C60" s="16">
        <v>153</v>
      </c>
    </row>
    <row r="61" spans="1:3" ht="12.75" customHeight="1" x14ac:dyDescent="0.2">
      <c r="A61" s="15" t="s">
        <v>147</v>
      </c>
      <c r="B61" s="15" t="s">
        <v>148</v>
      </c>
      <c r="C61" s="16">
        <v>133</v>
      </c>
    </row>
    <row r="62" spans="1:3" ht="12.75" customHeight="1" x14ac:dyDescent="0.2">
      <c r="A62" s="36" t="s">
        <v>130</v>
      </c>
      <c r="B62" s="36" t="s">
        <v>77</v>
      </c>
      <c r="C62" s="16">
        <v>2</v>
      </c>
    </row>
    <row r="63" spans="1:3" ht="12.75" customHeight="1" x14ac:dyDescent="0.2">
      <c r="A63" s="36" t="s">
        <v>131</v>
      </c>
      <c r="B63" s="36" t="s">
        <v>78</v>
      </c>
      <c r="C63" s="16" t="s">
        <v>79</v>
      </c>
    </row>
    <row r="64" spans="1:3" ht="12.75" customHeight="1" x14ac:dyDescent="0.2">
      <c r="A64" s="36" t="s">
        <v>132</v>
      </c>
      <c r="B64" s="36" t="s">
        <v>80</v>
      </c>
      <c r="C64" s="16" t="s">
        <v>81</v>
      </c>
    </row>
    <row r="65" spans="1:3" ht="12.75" customHeight="1" x14ac:dyDescent="0.2">
      <c r="A65" s="36" t="s">
        <v>134</v>
      </c>
      <c r="B65" s="36" t="s">
        <v>82</v>
      </c>
      <c r="C65" s="16" t="s">
        <v>83</v>
      </c>
    </row>
    <row r="66" spans="1:3" ht="12.75" customHeight="1" x14ac:dyDescent="0.2">
      <c r="A66" s="36" t="s">
        <v>133</v>
      </c>
      <c r="B66" s="36" t="s">
        <v>84</v>
      </c>
      <c r="C66" s="16" t="s">
        <v>85</v>
      </c>
    </row>
    <row r="67" spans="1:3" ht="12.75" customHeight="1" x14ac:dyDescent="0.2">
      <c r="A67" s="38" t="s">
        <v>94</v>
      </c>
      <c r="B67" s="39"/>
      <c r="C67" s="40"/>
    </row>
    <row r="68" spans="1:3" ht="12.75" customHeight="1" x14ac:dyDescent="0.2">
      <c r="A68" s="36" t="s">
        <v>95</v>
      </c>
      <c r="B68" s="15" t="s">
        <v>96</v>
      </c>
      <c r="C68" s="16" t="s">
        <v>97</v>
      </c>
    </row>
    <row r="69" spans="1:3" ht="12.75" customHeight="1" x14ac:dyDescent="0.2">
      <c r="A69" s="36" t="s">
        <v>98</v>
      </c>
      <c r="B69" s="15" t="s">
        <v>99</v>
      </c>
      <c r="C69" s="57">
        <v>39995</v>
      </c>
    </row>
    <row r="70" spans="1:3" ht="12.75" customHeight="1" x14ac:dyDescent="0.2">
      <c r="A70" s="41" t="s">
        <v>100</v>
      </c>
      <c r="B70" s="15" t="s">
        <v>101</v>
      </c>
      <c r="C70" s="22" t="s">
        <v>102</v>
      </c>
    </row>
  </sheetData>
  <hyperlinks>
    <hyperlink ref="C13" r:id="rId1"/>
  </hyperlinks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0"/>
  <sheetViews>
    <sheetView tabSelected="1" workbookViewId="0">
      <selection activeCell="B15" sqref="B15"/>
    </sheetView>
  </sheetViews>
  <sheetFormatPr baseColWidth="10" defaultColWidth="9.140625" defaultRowHeight="12.75" x14ac:dyDescent="0.2"/>
  <cols>
    <col min="1" max="1" width="27.85546875" style="30" customWidth="1"/>
    <col min="2" max="2" width="65.5703125" style="30" customWidth="1"/>
    <col min="3" max="16384" width="9.140625" style="6"/>
  </cols>
  <sheetData>
    <row r="1" spans="1:2" ht="12.75" customHeight="1" x14ac:dyDescent="0.2">
      <c r="A1" s="25" t="s">
        <v>86</v>
      </c>
      <c r="B1" s="25"/>
    </row>
    <row r="2" spans="1:2" ht="12.75" customHeight="1" x14ac:dyDescent="0.2">
      <c r="A2" s="25"/>
      <c r="B2" s="25"/>
    </row>
    <row r="3" spans="1:2" ht="14.25" customHeight="1" x14ac:dyDescent="0.2">
      <c r="A3" s="44" t="s">
        <v>136</v>
      </c>
      <c r="B3" s="26"/>
    </row>
    <row r="4" spans="1:2" ht="12.75" customHeight="1" x14ac:dyDescent="0.2">
      <c r="A4" s="27" t="s">
        <v>87</v>
      </c>
      <c r="B4" s="28" t="s">
        <v>7</v>
      </c>
    </row>
    <row r="5" spans="1:2" ht="12.75" customHeight="1" x14ac:dyDescent="0.2">
      <c r="A5" s="15" t="s">
        <v>186</v>
      </c>
      <c r="B5" s="29" t="s">
        <v>150</v>
      </c>
    </row>
    <row r="6" spans="1:2" ht="12.75" customHeight="1" x14ac:dyDescent="0.2">
      <c r="A6" s="62" t="s">
        <v>188</v>
      </c>
      <c r="B6" s="63" t="s">
        <v>185</v>
      </c>
    </row>
    <row r="7" spans="1:2" ht="12.75" customHeight="1" x14ac:dyDescent="0.2">
      <c r="A7" s="15" t="s">
        <v>187</v>
      </c>
      <c r="B7" s="29" t="s">
        <v>152</v>
      </c>
    </row>
    <row r="8" spans="1:2" ht="12.75" customHeight="1" x14ac:dyDescent="0.2">
      <c r="A8" s="62" t="s">
        <v>182</v>
      </c>
      <c r="B8" s="63" t="s">
        <v>184</v>
      </c>
    </row>
    <row r="9" spans="1:2" x14ac:dyDescent="0.2">
      <c r="A9" s="15" t="s">
        <v>189</v>
      </c>
      <c r="B9" s="29" t="s">
        <v>151</v>
      </c>
    </row>
    <row r="10" spans="1:2" x14ac:dyDescent="0.2">
      <c r="A10" s="15" t="s">
        <v>197</v>
      </c>
      <c r="B10" s="29" t="s">
        <v>202</v>
      </c>
    </row>
    <row r="11" spans="1:2" x14ac:dyDescent="0.2">
      <c r="A11" s="15" t="s">
        <v>203</v>
      </c>
      <c r="B11" s="29" t="s">
        <v>204</v>
      </c>
    </row>
    <row r="12" spans="1:2" x14ac:dyDescent="0.2">
      <c r="A12" s="15" t="s">
        <v>190</v>
      </c>
      <c r="B12" s="29" t="s">
        <v>209</v>
      </c>
    </row>
    <row r="13" spans="1:2" x14ac:dyDescent="0.2">
      <c r="A13" s="15" t="s">
        <v>191</v>
      </c>
      <c r="B13" s="29" t="s">
        <v>210</v>
      </c>
    </row>
    <row r="14" spans="1:2" s="85" customFormat="1" x14ac:dyDescent="0.2">
      <c r="A14" s="86" t="s">
        <v>207</v>
      </c>
      <c r="B14" s="90" t="s">
        <v>211</v>
      </c>
    </row>
    <row r="15" spans="1:2" s="85" customFormat="1" x14ac:dyDescent="0.2">
      <c r="A15" s="86" t="s">
        <v>208</v>
      </c>
      <c r="B15" s="90" t="s">
        <v>213</v>
      </c>
    </row>
    <row r="19" spans="2:2" x14ac:dyDescent="0.2">
      <c r="B19" s="107"/>
    </row>
    <row r="20" spans="2:2" x14ac:dyDescent="0.2">
      <c r="B20" s="87"/>
    </row>
  </sheetData>
  <sortState ref="A5:B14">
    <sortCondition ref="A5"/>
  </sortState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showGridLines="0" showZeros="0" zoomScaleNormal="100" workbookViewId="0"/>
  </sheetViews>
  <sheetFormatPr baseColWidth="10" defaultRowHeight="11.25" x14ac:dyDescent="0.2"/>
  <cols>
    <col min="1" max="1" width="11.7109375" style="1" customWidth="1"/>
    <col min="2" max="2" width="30.7109375" style="1" customWidth="1"/>
    <col min="3" max="3" width="13.7109375" style="1" customWidth="1"/>
    <col min="4" max="4" width="13.7109375" style="1" hidden="1" customWidth="1"/>
    <col min="5" max="5" width="8.7109375" style="1" customWidth="1"/>
    <col min="6" max="10" width="9.7109375" style="1" customWidth="1"/>
    <col min="11" max="16384" width="11.42578125" style="1"/>
  </cols>
  <sheetData>
    <row r="1" spans="1:10" ht="12" thickBot="1" x14ac:dyDescent="0.25">
      <c r="A1" s="1" t="s">
        <v>0</v>
      </c>
    </row>
    <row r="2" spans="1:10" ht="15.75" thickTop="1" x14ac:dyDescent="0.25">
      <c r="A2" s="111" t="str">
        <f>razonsocial</f>
        <v>Neodata, S.A. de C.V.</v>
      </c>
      <c r="B2" s="112"/>
      <c r="C2" s="112"/>
      <c r="D2" s="112"/>
      <c r="E2" s="112"/>
      <c r="F2" s="112"/>
      <c r="G2" s="112"/>
      <c r="H2" s="73"/>
      <c r="I2" s="73"/>
      <c r="J2" s="74"/>
    </row>
    <row r="3" spans="1:10" ht="15" x14ac:dyDescent="0.25">
      <c r="A3" s="113"/>
      <c r="B3" s="114"/>
      <c r="C3" s="114"/>
      <c r="D3" s="114"/>
      <c r="E3" s="114"/>
      <c r="F3" s="114"/>
      <c r="G3" s="114"/>
      <c r="H3" s="75"/>
      <c r="I3" s="75"/>
      <c r="J3" s="76"/>
    </row>
    <row r="4" spans="1:10" x14ac:dyDescent="0.2">
      <c r="A4" s="70" t="s">
        <v>88</v>
      </c>
      <c r="B4" s="115" t="str">
        <f>nombrecliente</f>
        <v>Sistema de Comunicaciones y Transportes, Sistema de Transporte Colectivo Metro, Administración General de Recursos, Línea 12 (Línea Dorada)</v>
      </c>
      <c r="C4" s="115"/>
      <c r="D4" s="115"/>
      <c r="E4" s="115"/>
      <c r="F4" s="115"/>
      <c r="G4" s="115"/>
      <c r="H4" s="2"/>
      <c r="I4" s="2"/>
      <c r="J4" s="3"/>
    </row>
    <row r="5" spans="1:10" x14ac:dyDescent="0.2">
      <c r="A5" s="70"/>
      <c r="B5" s="115"/>
      <c r="C5" s="115"/>
      <c r="D5" s="115"/>
      <c r="E5" s="115"/>
      <c r="F5" s="115"/>
      <c r="G5" s="115"/>
      <c r="H5" s="2"/>
      <c r="I5" s="2"/>
      <c r="J5" s="3"/>
    </row>
    <row r="6" spans="1:10" x14ac:dyDescent="0.2">
      <c r="A6" s="71"/>
      <c r="B6" s="115"/>
      <c r="C6" s="115"/>
      <c r="D6" s="115"/>
      <c r="E6" s="115"/>
      <c r="F6" s="115"/>
      <c r="G6" s="115"/>
      <c r="H6" s="2"/>
      <c r="I6" s="2"/>
      <c r="J6" s="3"/>
    </row>
    <row r="7" spans="1:10" x14ac:dyDescent="0.2">
      <c r="A7" s="71"/>
      <c r="B7" s="115"/>
      <c r="C7" s="115"/>
      <c r="D7" s="115"/>
      <c r="E7" s="115"/>
      <c r="F7" s="115"/>
      <c r="G7" s="115"/>
      <c r="H7" s="2"/>
      <c r="I7" s="2"/>
      <c r="J7" s="3"/>
    </row>
    <row r="8" spans="1:10" x14ac:dyDescent="0.2">
      <c r="A8" s="70" t="s">
        <v>199</v>
      </c>
      <c r="B8" s="31" t="str">
        <f>numerodeconcurso</f>
        <v>2009/0257-0001</v>
      </c>
      <c r="C8" s="2"/>
      <c r="D8" s="2"/>
      <c r="E8" s="2"/>
      <c r="F8" s="32" t="s">
        <v>1</v>
      </c>
      <c r="G8" s="46">
        <f>fechadeconcurso</f>
        <v>40017</v>
      </c>
      <c r="H8" s="32" t="s">
        <v>103</v>
      </c>
      <c r="I8" s="2" t="str">
        <f>plazocalculado&amp;" días naturales"</f>
        <v>153 días naturales</v>
      </c>
      <c r="J8" s="3"/>
    </row>
    <row r="9" spans="1:10" x14ac:dyDescent="0.2">
      <c r="A9" s="70" t="s">
        <v>89</v>
      </c>
      <c r="B9" s="115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115"/>
      <c r="D9" s="115"/>
      <c r="E9" s="115"/>
      <c r="F9" s="115"/>
      <c r="G9" s="115"/>
      <c r="H9" s="2"/>
      <c r="I9" s="2"/>
      <c r="J9" s="3"/>
    </row>
    <row r="10" spans="1:10" x14ac:dyDescent="0.2">
      <c r="A10" s="71"/>
      <c r="B10" s="115"/>
      <c r="C10" s="115"/>
      <c r="D10" s="115"/>
      <c r="E10" s="115"/>
      <c r="F10" s="115"/>
      <c r="G10" s="115"/>
      <c r="H10" s="2"/>
      <c r="I10" s="2"/>
      <c r="J10" s="3"/>
    </row>
    <row r="11" spans="1:10" x14ac:dyDescent="0.2">
      <c r="A11" s="71"/>
      <c r="B11" s="115"/>
      <c r="C11" s="115"/>
      <c r="D11" s="115"/>
      <c r="E11" s="115"/>
      <c r="F11" s="115"/>
      <c r="G11" s="115"/>
      <c r="H11" s="2"/>
      <c r="I11" s="2"/>
      <c r="J11" s="3"/>
    </row>
    <row r="12" spans="1:10" x14ac:dyDescent="0.2">
      <c r="A12" s="71"/>
      <c r="B12" s="115"/>
      <c r="C12" s="115"/>
      <c r="D12" s="115"/>
      <c r="E12" s="115"/>
      <c r="F12" s="115"/>
      <c r="G12" s="115"/>
      <c r="H12" s="2"/>
      <c r="I12" s="2"/>
      <c r="J12" s="3"/>
    </row>
    <row r="13" spans="1:10" x14ac:dyDescent="0.2">
      <c r="A13" s="70" t="s">
        <v>90</v>
      </c>
      <c r="B13" s="2" t="str">
        <f>direcciondelaobra</f>
        <v>Tramo de Barranca del Muerto a Tlahuac.</v>
      </c>
      <c r="C13" s="2"/>
      <c r="D13" s="2"/>
      <c r="E13" s="2"/>
      <c r="F13" s="32" t="s">
        <v>92</v>
      </c>
      <c r="G13" s="46">
        <f>fechainicio</f>
        <v>40026</v>
      </c>
      <c r="H13" s="32" t="s">
        <v>93</v>
      </c>
      <c r="I13" s="46">
        <f>fechaterminacion</f>
        <v>40178</v>
      </c>
      <c r="J13" s="3"/>
    </row>
    <row r="14" spans="1:10" ht="12" thickBot="1" x14ac:dyDescent="0.25">
      <c r="A14" s="72" t="s">
        <v>91</v>
      </c>
      <c r="B14" s="4" t="str">
        <f>ciudaddelaobra&amp;", "&amp;estadodelaobra</f>
        <v>México, Distrito Federal</v>
      </c>
      <c r="C14" s="4"/>
      <c r="D14" s="4"/>
      <c r="E14" s="4"/>
      <c r="F14" s="4"/>
      <c r="G14" s="4"/>
      <c r="H14" s="4"/>
      <c r="I14" s="4"/>
      <c r="J14" s="5"/>
    </row>
    <row r="15" spans="1:10" ht="12" thickTop="1" x14ac:dyDescent="0.2"/>
    <row r="16" spans="1:10" ht="12" x14ac:dyDescent="0.2">
      <c r="A16" s="69" t="s">
        <v>4</v>
      </c>
    </row>
    <row r="17" spans="1:10" ht="12" thickBot="1" x14ac:dyDescent="0.25"/>
    <row r="18" spans="1:10" ht="24" customHeight="1" thickTop="1" thickBot="1" x14ac:dyDescent="0.25">
      <c r="A18" s="116" t="s">
        <v>181</v>
      </c>
      <c r="B18" s="116" t="s">
        <v>177</v>
      </c>
      <c r="C18" s="116" t="s">
        <v>178</v>
      </c>
      <c r="D18" s="77"/>
      <c r="E18" s="116" t="s">
        <v>179</v>
      </c>
      <c r="F18" s="59" t="s">
        <v>180</v>
      </c>
      <c r="G18" s="60"/>
      <c r="H18" s="60"/>
      <c r="I18" s="60"/>
      <c r="J18" s="61"/>
    </row>
    <row r="19" spans="1:10" ht="24" customHeight="1" thickTop="1" thickBot="1" x14ac:dyDescent="0.25">
      <c r="A19" s="116"/>
      <c r="B19" s="116"/>
      <c r="C19" s="116"/>
      <c r="D19" s="77"/>
      <c r="E19" s="116"/>
      <c r="F19" s="59" t="s">
        <v>198</v>
      </c>
      <c r="G19" s="60"/>
      <c r="H19" s="60"/>
      <c r="I19" s="60"/>
      <c r="J19" s="61"/>
    </row>
    <row r="20" spans="1:10" ht="12" thickTop="1" x14ac:dyDescent="0.2">
      <c r="A20" s="1" t="s">
        <v>2</v>
      </c>
    </row>
    <row r="21" spans="1:10" x14ac:dyDescent="0.2">
      <c r="A21" s="64" t="s">
        <v>186</v>
      </c>
      <c r="B21" s="66" t="s">
        <v>187</v>
      </c>
      <c r="C21" s="65" t="s">
        <v>188</v>
      </c>
      <c r="D21" s="65" t="s">
        <v>190</v>
      </c>
      <c r="E21" s="65" t="s">
        <v>189</v>
      </c>
      <c r="F21" s="67" t="s">
        <v>182</v>
      </c>
      <c r="G21" s="67"/>
      <c r="H21" s="67"/>
      <c r="I21" s="67"/>
      <c r="J21" s="67"/>
    </row>
    <row r="22" spans="1:10" x14ac:dyDescent="0.2">
      <c r="J22" s="1" t="s">
        <v>3</v>
      </c>
    </row>
  </sheetData>
  <mergeCells count="7">
    <mergeCell ref="A2:G3"/>
    <mergeCell ref="B4:G7"/>
    <mergeCell ref="B9:G12"/>
    <mergeCell ref="A18:A19"/>
    <mergeCell ref="B18:B19"/>
    <mergeCell ref="C18:C19"/>
    <mergeCell ref="E18:E19"/>
  </mergeCells>
  <pageMargins left="0.57999999999999996" right="0.23622047244094491" top="0.47" bottom="0.41" header="0.28000000000000003" footer="0.59"/>
  <pageSetup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showGridLines="0" showZeros="0" zoomScaleNormal="100" workbookViewId="0">
      <selection activeCell="B34" sqref="B34"/>
    </sheetView>
  </sheetViews>
  <sheetFormatPr baseColWidth="10" defaultRowHeight="11.25" x14ac:dyDescent="0.2"/>
  <cols>
    <col min="1" max="1" width="11.7109375" style="1" customWidth="1"/>
    <col min="2" max="2" width="30.7109375" style="1" customWidth="1"/>
    <col min="3" max="3" width="13.7109375" style="1" customWidth="1"/>
    <col min="4" max="4" width="13.7109375" style="1" hidden="1" customWidth="1"/>
    <col min="5" max="5" width="8.7109375" style="1" customWidth="1"/>
    <col min="6" max="10" width="9.7109375" style="1" customWidth="1"/>
    <col min="11" max="16384" width="11.42578125" style="1"/>
  </cols>
  <sheetData>
    <row r="1" spans="1:10" ht="12" thickBot="1" x14ac:dyDescent="0.25">
      <c r="A1" s="1" t="s">
        <v>0</v>
      </c>
    </row>
    <row r="2" spans="1:10" ht="15.75" thickTop="1" x14ac:dyDescent="0.25">
      <c r="A2" s="111" t="str">
        <f>razonsocial</f>
        <v>Neodata, S.A. de C.V.</v>
      </c>
      <c r="B2" s="112"/>
      <c r="C2" s="112"/>
      <c r="D2" s="112"/>
      <c r="E2" s="112"/>
      <c r="F2" s="112"/>
      <c r="G2" s="112"/>
      <c r="H2" s="73"/>
      <c r="I2" s="73"/>
      <c r="J2" s="74"/>
    </row>
    <row r="3" spans="1:10" ht="15" x14ac:dyDescent="0.25">
      <c r="A3" s="113"/>
      <c r="B3" s="114"/>
      <c r="C3" s="114"/>
      <c r="D3" s="114"/>
      <c r="E3" s="114"/>
      <c r="F3" s="114"/>
      <c r="G3" s="114"/>
      <c r="H3" s="75"/>
      <c r="I3" s="75"/>
      <c r="J3" s="76"/>
    </row>
    <row r="4" spans="1:10" x14ac:dyDescent="0.2">
      <c r="A4" s="70" t="s">
        <v>88</v>
      </c>
      <c r="B4" s="115" t="str">
        <f>nombrecliente</f>
        <v>Sistema de Comunicaciones y Transportes, Sistema de Transporte Colectivo Metro, Administración General de Recursos, Línea 12 (Línea Dorada)</v>
      </c>
      <c r="C4" s="115"/>
      <c r="D4" s="115"/>
      <c r="E4" s="115"/>
      <c r="F4" s="115"/>
      <c r="G4" s="115"/>
      <c r="H4" s="2"/>
      <c r="I4" s="2"/>
      <c r="J4" s="3"/>
    </row>
    <row r="5" spans="1:10" x14ac:dyDescent="0.2">
      <c r="A5" s="70"/>
      <c r="B5" s="115"/>
      <c r="C5" s="115"/>
      <c r="D5" s="115"/>
      <c r="E5" s="115"/>
      <c r="F5" s="115"/>
      <c r="G5" s="115"/>
      <c r="H5" s="2"/>
      <c r="I5" s="2"/>
      <c r="J5" s="3"/>
    </row>
    <row r="6" spans="1:10" x14ac:dyDescent="0.2">
      <c r="A6" s="71"/>
      <c r="B6" s="115"/>
      <c r="C6" s="115"/>
      <c r="D6" s="115"/>
      <c r="E6" s="115"/>
      <c r="F6" s="115"/>
      <c r="G6" s="115"/>
      <c r="H6" s="2"/>
      <c r="I6" s="2"/>
      <c r="J6" s="3"/>
    </row>
    <row r="7" spans="1:10" x14ac:dyDescent="0.2">
      <c r="A7" s="71"/>
      <c r="B7" s="115"/>
      <c r="C7" s="115"/>
      <c r="D7" s="115"/>
      <c r="E7" s="115"/>
      <c r="F7" s="115"/>
      <c r="G7" s="115"/>
      <c r="H7" s="2"/>
      <c r="I7" s="2"/>
      <c r="J7" s="3"/>
    </row>
    <row r="8" spans="1:10" x14ac:dyDescent="0.2">
      <c r="A8" s="70" t="s">
        <v>199</v>
      </c>
      <c r="B8" s="31" t="str">
        <f>numerodeconcurso</f>
        <v>2009/0257-0001</v>
      </c>
      <c r="C8" s="2"/>
      <c r="D8" s="2"/>
      <c r="E8" s="2"/>
      <c r="F8" s="32" t="s">
        <v>1</v>
      </c>
      <c r="G8" s="46">
        <f>fechadeconcurso</f>
        <v>40017</v>
      </c>
      <c r="H8" s="32" t="s">
        <v>103</v>
      </c>
      <c r="I8" s="2" t="str">
        <f>plazocalculado&amp;" días naturales"</f>
        <v>153 días naturales</v>
      </c>
      <c r="J8" s="3"/>
    </row>
    <row r="9" spans="1:10" x14ac:dyDescent="0.2">
      <c r="A9" s="70" t="s">
        <v>89</v>
      </c>
      <c r="B9" s="115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115"/>
      <c r="D9" s="115"/>
      <c r="E9" s="115"/>
      <c r="F9" s="115"/>
      <c r="G9" s="115"/>
      <c r="H9" s="2"/>
      <c r="I9" s="2"/>
      <c r="J9" s="3"/>
    </row>
    <row r="10" spans="1:10" x14ac:dyDescent="0.2">
      <c r="A10" s="71"/>
      <c r="B10" s="115"/>
      <c r="C10" s="115"/>
      <c r="D10" s="115"/>
      <c r="E10" s="115"/>
      <c r="F10" s="115"/>
      <c r="G10" s="115"/>
      <c r="H10" s="2"/>
      <c r="I10" s="2"/>
      <c r="J10" s="3"/>
    </row>
    <row r="11" spans="1:10" x14ac:dyDescent="0.2">
      <c r="A11" s="71"/>
      <c r="B11" s="115"/>
      <c r="C11" s="115"/>
      <c r="D11" s="115"/>
      <c r="E11" s="115"/>
      <c r="F11" s="115"/>
      <c r="G11" s="115"/>
      <c r="H11" s="2"/>
      <c r="I11" s="2"/>
      <c r="J11" s="3"/>
    </row>
    <row r="12" spans="1:10" x14ac:dyDescent="0.2">
      <c r="A12" s="71"/>
      <c r="B12" s="115"/>
      <c r="C12" s="115"/>
      <c r="D12" s="115"/>
      <c r="E12" s="115"/>
      <c r="F12" s="115"/>
      <c r="G12" s="115"/>
      <c r="H12" s="2"/>
      <c r="I12" s="2"/>
      <c r="J12" s="3"/>
    </row>
    <row r="13" spans="1:10" x14ac:dyDescent="0.2">
      <c r="A13" s="70" t="s">
        <v>90</v>
      </c>
      <c r="B13" s="2" t="str">
        <f>direcciondelaobra</f>
        <v>Tramo de Barranca del Muerto a Tlahuac.</v>
      </c>
      <c r="C13" s="2"/>
      <c r="D13" s="2"/>
      <c r="E13" s="2"/>
      <c r="F13" s="32" t="s">
        <v>92</v>
      </c>
      <c r="G13" s="46">
        <f>fechainicio</f>
        <v>40026</v>
      </c>
      <c r="H13" s="32" t="s">
        <v>93</v>
      </c>
      <c r="I13" s="46">
        <f>fechaterminacion</f>
        <v>40178</v>
      </c>
      <c r="J13" s="3"/>
    </row>
    <row r="14" spans="1:10" ht="12" thickBot="1" x14ac:dyDescent="0.25">
      <c r="A14" s="72" t="s">
        <v>91</v>
      </c>
      <c r="B14" s="4" t="str">
        <f>ciudaddelaobra&amp;", "&amp;estadodelaobra</f>
        <v>México, Distrito Federal</v>
      </c>
      <c r="C14" s="4"/>
      <c r="D14" s="4"/>
      <c r="E14" s="4"/>
      <c r="F14" s="4"/>
      <c r="G14" s="4"/>
      <c r="H14" s="4"/>
      <c r="I14" s="4"/>
      <c r="J14" s="5"/>
    </row>
    <row r="15" spans="1:10" ht="12" thickTop="1" x14ac:dyDescent="0.2"/>
    <row r="16" spans="1:10" ht="12" x14ac:dyDescent="0.2">
      <c r="A16" s="69" t="s">
        <v>4</v>
      </c>
    </row>
    <row r="17" spans="1:10" ht="12" thickBot="1" x14ac:dyDescent="0.25"/>
    <row r="18" spans="1:10" ht="24" customHeight="1" thickTop="1" thickBot="1" x14ac:dyDescent="0.25">
      <c r="A18" s="116" t="s">
        <v>181</v>
      </c>
      <c r="B18" s="116" t="s">
        <v>183</v>
      </c>
      <c r="C18" s="116" t="s">
        <v>178</v>
      </c>
      <c r="D18" s="79"/>
      <c r="E18" s="116" t="s">
        <v>179</v>
      </c>
      <c r="F18" s="59" t="s">
        <v>180</v>
      </c>
      <c r="G18" s="60"/>
      <c r="H18" s="60"/>
      <c r="I18" s="60"/>
      <c r="J18" s="61"/>
    </row>
    <row r="19" spans="1:10" ht="24" customHeight="1" thickTop="1" thickBot="1" x14ac:dyDescent="0.25">
      <c r="A19" s="116"/>
      <c r="B19" s="116"/>
      <c r="C19" s="116"/>
      <c r="D19" s="79"/>
      <c r="E19" s="116"/>
      <c r="F19" s="59" t="s">
        <v>198</v>
      </c>
      <c r="G19" s="60"/>
      <c r="H19" s="60"/>
      <c r="I19" s="60"/>
      <c r="J19" s="61"/>
    </row>
    <row r="20" spans="1:10" ht="12" thickTop="1" x14ac:dyDescent="0.2">
      <c r="A20" s="1" t="s">
        <v>2</v>
      </c>
    </row>
    <row r="21" spans="1:10" x14ac:dyDescent="0.2">
      <c r="A21" s="64" t="s">
        <v>186</v>
      </c>
      <c r="B21" s="66" t="s">
        <v>187</v>
      </c>
      <c r="C21" s="65" t="s">
        <v>188</v>
      </c>
      <c r="D21" s="65" t="s">
        <v>190</v>
      </c>
      <c r="E21" s="65" t="s">
        <v>189</v>
      </c>
      <c r="F21" s="67" t="s">
        <v>182</v>
      </c>
      <c r="G21" s="67"/>
      <c r="H21" s="67"/>
      <c r="I21" s="67"/>
      <c r="J21" s="67"/>
    </row>
    <row r="22" spans="1:10" x14ac:dyDescent="0.2">
      <c r="J22" s="1" t="s">
        <v>3</v>
      </c>
    </row>
  </sheetData>
  <mergeCells count="7">
    <mergeCell ref="A2:G3"/>
    <mergeCell ref="B4:G7"/>
    <mergeCell ref="B9:G12"/>
    <mergeCell ref="A18:A19"/>
    <mergeCell ref="B18:B19"/>
    <mergeCell ref="C18:C19"/>
    <mergeCell ref="E18:E19"/>
  </mergeCells>
  <pageMargins left="0.57999999999999996" right="0.23622047244094491" top="0.6" bottom="0.41" header="0.38" footer="0.61"/>
  <pageSetup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showGridLines="0" showZeros="0" zoomScaleNormal="100" workbookViewId="0">
      <selection activeCell="A2" sqref="A2:E3"/>
    </sheetView>
  </sheetViews>
  <sheetFormatPr baseColWidth="10" defaultRowHeight="11.25" x14ac:dyDescent="0.2"/>
  <cols>
    <col min="1" max="1" width="11.7109375" style="1" customWidth="1"/>
    <col min="2" max="2" width="30.7109375" style="1" customWidth="1"/>
    <col min="3" max="3" width="8.7109375" style="1" customWidth="1"/>
    <col min="4" max="4" width="11.7109375" style="1" customWidth="1"/>
    <col min="5" max="5" width="30.7109375" style="1" customWidth="1"/>
    <col min="6" max="6" width="8.7109375" style="1" customWidth="1"/>
    <col min="7" max="7" width="14.7109375" style="1" customWidth="1"/>
    <col min="8" max="16384" width="11.42578125" style="1"/>
  </cols>
  <sheetData>
    <row r="1" spans="1:7" ht="12" thickBot="1" x14ac:dyDescent="0.25">
      <c r="A1" s="1" t="s">
        <v>0</v>
      </c>
    </row>
    <row r="2" spans="1:7" ht="15.75" customHeight="1" thickTop="1" x14ac:dyDescent="0.25">
      <c r="A2" s="111" t="str">
        <f>razonsocial</f>
        <v>Neodata, S.A. de C.V.</v>
      </c>
      <c r="B2" s="112"/>
      <c r="C2" s="112"/>
      <c r="D2" s="112"/>
      <c r="E2" s="112"/>
      <c r="F2" s="102"/>
      <c r="G2" s="103"/>
    </row>
    <row r="3" spans="1:7" ht="12.75" customHeight="1" x14ac:dyDescent="0.25">
      <c r="A3" s="113"/>
      <c r="B3" s="114"/>
      <c r="C3" s="114"/>
      <c r="D3" s="114"/>
      <c r="E3" s="114"/>
      <c r="F3" s="104"/>
      <c r="G3" s="105"/>
    </row>
    <row r="4" spans="1:7" ht="11.25" customHeight="1" x14ac:dyDescent="0.2">
      <c r="A4" s="98" t="s">
        <v>88</v>
      </c>
      <c r="B4" s="115" t="str">
        <f>nombrecliente</f>
        <v>Sistema de Comunicaciones y Transportes, Sistema de Transporte Colectivo Metro, Administración General de Recursos, Línea 12 (Línea Dorada)</v>
      </c>
      <c r="C4" s="115"/>
      <c r="D4" s="115"/>
      <c r="E4" s="115"/>
      <c r="F4" s="101"/>
      <c r="G4" s="82"/>
    </row>
    <row r="5" spans="1:7" ht="12.75" customHeight="1" x14ac:dyDescent="0.2">
      <c r="A5" s="98"/>
      <c r="B5" s="115"/>
      <c r="C5" s="115"/>
      <c r="D5" s="115"/>
      <c r="E5" s="115"/>
      <c r="F5" s="101"/>
      <c r="G5" s="82"/>
    </row>
    <row r="6" spans="1:7" ht="12.75" customHeight="1" x14ac:dyDescent="0.2">
      <c r="A6" s="99"/>
      <c r="B6" s="115"/>
      <c r="C6" s="115"/>
      <c r="D6" s="115"/>
      <c r="E6" s="115"/>
      <c r="F6" s="101"/>
      <c r="G6" s="82"/>
    </row>
    <row r="7" spans="1:7" ht="12.75" customHeight="1" x14ac:dyDescent="0.2">
      <c r="A7" s="99"/>
      <c r="B7" s="115"/>
      <c r="C7" s="115"/>
      <c r="D7" s="115"/>
      <c r="E7" s="115"/>
      <c r="F7" s="101"/>
      <c r="G7" s="82"/>
    </row>
    <row r="8" spans="1:7" ht="12.75" customHeight="1" x14ac:dyDescent="0.2">
      <c r="A8" s="98" t="s">
        <v>199</v>
      </c>
      <c r="B8" s="88" t="str">
        <f>numerodeconcurso</f>
        <v>2009/0257-0001</v>
      </c>
      <c r="C8" s="81"/>
      <c r="D8" s="93" t="s">
        <v>1</v>
      </c>
      <c r="E8" s="94">
        <f>fechadeconcurso</f>
        <v>40017</v>
      </c>
      <c r="F8" s="89" t="s">
        <v>103</v>
      </c>
      <c r="G8" s="82" t="str">
        <f>plazocalculado&amp;" días naturales"</f>
        <v>153 días naturales</v>
      </c>
    </row>
    <row r="9" spans="1:7" ht="11.25" customHeight="1" x14ac:dyDescent="0.2">
      <c r="A9" s="98" t="s">
        <v>89</v>
      </c>
      <c r="B9" s="115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115"/>
      <c r="D9" s="115"/>
      <c r="E9" s="115"/>
      <c r="F9" s="101"/>
      <c r="G9" s="82"/>
    </row>
    <row r="10" spans="1:7" ht="12.75" customHeight="1" x14ac:dyDescent="0.2">
      <c r="A10" s="99"/>
      <c r="B10" s="115"/>
      <c r="C10" s="115"/>
      <c r="D10" s="115"/>
      <c r="E10" s="115"/>
      <c r="F10" s="101"/>
      <c r="G10" s="82"/>
    </row>
    <row r="11" spans="1:7" ht="12.75" customHeight="1" x14ac:dyDescent="0.2">
      <c r="A11" s="99"/>
      <c r="B11" s="115"/>
      <c r="C11" s="115"/>
      <c r="D11" s="115"/>
      <c r="E11" s="115"/>
      <c r="F11" s="101"/>
      <c r="G11" s="82"/>
    </row>
    <row r="12" spans="1:7" ht="12.75" customHeight="1" x14ac:dyDescent="0.2">
      <c r="A12" s="99"/>
      <c r="B12" s="115"/>
      <c r="C12" s="115"/>
      <c r="D12" s="115"/>
      <c r="E12" s="115"/>
      <c r="F12" s="101"/>
      <c r="G12" s="82"/>
    </row>
    <row r="13" spans="1:7" ht="12.75" customHeight="1" x14ac:dyDescent="0.2">
      <c r="A13" s="98" t="s">
        <v>90</v>
      </c>
      <c r="B13" s="81" t="str">
        <f>direcciondelaobra</f>
        <v>Tramo de Barranca del Muerto a Tlahuac.</v>
      </c>
      <c r="C13" s="81"/>
      <c r="D13" s="93" t="s">
        <v>92</v>
      </c>
      <c r="E13" s="94">
        <f>fechainicio</f>
        <v>40026</v>
      </c>
      <c r="F13" s="89" t="s">
        <v>93</v>
      </c>
      <c r="G13" s="95">
        <f>fechaterminacion</f>
        <v>40178</v>
      </c>
    </row>
    <row r="14" spans="1:7" ht="12.75" customHeight="1" thickBot="1" x14ac:dyDescent="0.25">
      <c r="A14" s="100" t="s">
        <v>91</v>
      </c>
      <c r="B14" s="83" t="str">
        <f>ciudaddelaobra&amp;", "&amp;estadodelaobra</f>
        <v>México, Distrito Federal</v>
      </c>
      <c r="C14" s="83"/>
      <c r="D14" s="83"/>
      <c r="E14" s="83"/>
      <c r="F14" s="83"/>
      <c r="G14" s="84"/>
    </row>
    <row r="15" spans="1:7" ht="12" thickTop="1" x14ac:dyDescent="0.2"/>
    <row r="16" spans="1:7" ht="12" x14ac:dyDescent="0.2">
      <c r="A16" s="69" t="s">
        <v>4</v>
      </c>
    </row>
    <row r="17" spans="1:7" ht="12" thickBot="1" x14ac:dyDescent="0.25"/>
    <row r="18" spans="1:7" ht="24" customHeight="1" thickTop="1" thickBot="1" x14ac:dyDescent="0.25">
      <c r="A18" s="116" t="s">
        <v>192</v>
      </c>
      <c r="B18" s="116" t="s">
        <v>194</v>
      </c>
      <c r="C18" s="116" t="s">
        <v>195</v>
      </c>
      <c r="D18" s="116" t="s">
        <v>181</v>
      </c>
      <c r="E18" s="116" t="s">
        <v>193</v>
      </c>
      <c r="F18" s="116" t="s">
        <v>179</v>
      </c>
      <c r="G18" s="116" t="s">
        <v>196</v>
      </c>
    </row>
    <row r="19" spans="1:7" ht="24" customHeight="1" thickTop="1" thickBot="1" x14ac:dyDescent="0.25">
      <c r="A19" s="116"/>
      <c r="B19" s="116"/>
      <c r="C19" s="116"/>
      <c r="D19" s="116"/>
      <c r="E19" s="116"/>
      <c r="F19" s="116"/>
      <c r="G19" s="116"/>
    </row>
    <row r="20" spans="1:7" ht="12" thickTop="1" x14ac:dyDescent="0.2">
      <c r="A20" s="1" t="s">
        <v>2</v>
      </c>
    </row>
    <row r="21" spans="1:7" x14ac:dyDescent="0.2">
      <c r="A21" s="65" t="s">
        <v>188</v>
      </c>
      <c r="B21" s="78" t="s">
        <v>190</v>
      </c>
      <c r="C21" s="65" t="s">
        <v>191</v>
      </c>
      <c r="D21" s="64" t="s">
        <v>186</v>
      </c>
      <c r="E21" s="78" t="s">
        <v>187</v>
      </c>
      <c r="F21" s="65" t="s">
        <v>189</v>
      </c>
      <c r="G21" s="68" t="s">
        <v>203</v>
      </c>
    </row>
    <row r="22" spans="1:7" x14ac:dyDescent="0.2">
      <c r="D22" s="64"/>
      <c r="G22" s="1" t="s">
        <v>3</v>
      </c>
    </row>
  </sheetData>
  <mergeCells count="10">
    <mergeCell ref="A2:E3"/>
    <mergeCell ref="B9:E12"/>
    <mergeCell ref="B4:E7"/>
    <mergeCell ref="A18:A19"/>
    <mergeCell ref="E18:E19"/>
    <mergeCell ref="G18:G19"/>
    <mergeCell ref="B18:B19"/>
    <mergeCell ref="C18:C19"/>
    <mergeCell ref="D18:D19"/>
    <mergeCell ref="F18:F19"/>
  </mergeCells>
  <pageMargins left="0.61" right="0.23622047244094491" top="0.59" bottom="0.41" header="0.38" footer="0.59"/>
  <pageSetup orientation="landscape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8"/>
  <sheetViews>
    <sheetView topLeftCell="A7" zoomScale="115" zoomScaleNormal="115" workbookViewId="0">
      <selection activeCell="H24" sqref="H24"/>
    </sheetView>
  </sheetViews>
  <sheetFormatPr baseColWidth="10" defaultColWidth="11.42578125" defaultRowHeight="11.25" x14ac:dyDescent="0.2"/>
  <cols>
    <col min="1" max="1" width="11.7109375" style="80" customWidth="1"/>
    <col min="2" max="2" width="30.7109375" style="80" customWidth="1"/>
    <col min="3" max="3" width="8.7109375" style="80" customWidth="1"/>
    <col min="4" max="4" width="11.7109375" style="80" customWidth="1"/>
    <col min="5" max="5" width="30.7109375" style="80" customWidth="1"/>
    <col min="6" max="6" width="8.7109375" style="80" customWidth="1"/>
    <col min="7" max="7" width="14.7109375" style="80" customWidth="1"/>
    <col min="8" max="16384" width="11.42578125" style="80"/>
  </cols>
  <sheetData>
    <row r="1" spans="1:14" ht="12" thickBot="1" x14ac:dyDescent="0.25">
      <c r="A1" s="80" t="s">
        <v>0</v>
      </c>
    </row>
    <row r="2" spans="1:14" ht="15.75" customHeight="1" thickTop="1" x14ac:dyDescent="0.25">
      <c r="A2" s="111" t="str">
        <f>razonsocial</f>
        <v>Neodata, S.A. de C.V.</v>
      </c>
      <c r="B2" s="112"/>
      <c r="C2" s="112"/>
      <c r="D2" s="112"/>
      <c r="E2" s="112"/>
      <c r="F2" s="112"/>
      <c r="G2" s="102"/>
      <c r="H2" s="102"/>
      <c r="I2" s="103"/>
    </row>
    <row r="3" spans="1:14" ht="12.75" customHeight="1" x14ac:dyDescent="0.25">
      <c r="A3" s="108"/>
      <c r="B3" s="109"/>
      <c r="C3" s="109"/>
      <c r="D3" s="109"/>
      <c r="E3" s="109"/>
      <c r="F3" s="104"/>
      <c r="G3" s="104"/>
      <c r="H3" s="104"/>
      <c r="I3" s="105"/>
    </row>
    <row r="4" spans="1:14" ht="11.25" customHeight="1" x14ac:dyDescent="0.2">
      <c r="A4" s="98" t="s">
        <v>88</v>
      </c>
      <c r="B4" s="117" t="str">
        <f>nombrecliente</f>
        <v>Sistema de Comunicaciones y Transportes, Sistema de Transporte Colectivo Metro, Administración General de Recursos, Línea 12 (Línea Dorada)</v>
      </c>
      <c r="C4" s="117"/>
      <c r="D4" s="117"/>
      <c r="E4" s="117"/>
      <c r="F4" s="117"/>
      <c r="G4" s="81"/>
      <c r="H4" s="101"/>
      <c r="I4" s="82"/>
    </row>
    <row r="5" spans="1:14" ht="12.75" customHeight="1" x14ac:dyDescent="0.2">
      <c r="A5" s="98"/>
      <c r="B5" s="117"/>
      <c r="C5" s="117"/>
      <c r="D5" s="117"/>
      <c r="E5" s="117"/>
      <c r="F5" s="117"/>
      <c r="G5" s="81"/>
      <c r="H5" s="101"/>
      <c r="I5" s="82"/>
    </row>
    <row r="6" spans="1:14" ht="12.75" customHeight="1" x14ac:dyDescent="0.2">
      <c r="A6" s="99"/>
      <c r="B6" s="117"/>
      <c r="C6" s="117"/>
      <c r="D6" s="117"/>
      <c r="E6" s="117"/>
      <c r="F6" s="117"/>
      <c r="G6" s="81"/>
      <c r="H6" s="101"/>
      <c r="I6" s="82"/>
    </row>
    <row r="7" spans="1:14" ht="12.75" customHeight="1" x14ac:dyDescent="0.2">
      <c r="A7" s="99"/>
      <c r="B7" s="110"/>
      <c r="C7" s="110"/>
      <c r="D7" s="110"/>
      <c r="E7" s="110"/>
      <c r="F7" s="101"/>
      <c r="G7" s="81"/>
      <c r="H7" s="101"/>
      <c r="I7" s="82"/>
    </row>
    <row r="8" spans="1:14" ht="12.75" customHeight="1" x14ac:dyDescent="0.2">
      <c r="A8" s="98" t="s">
        <v>199</v>
      </c>
      <c r="B8" s="88" t="str">
        <f>numerodeconcurso</f>
        <v>2009/0257-0001</v>
      </c>
      <c r="C8" s="81"/>
      <c r="D8" s="93" t="s">
        <v>1</v>
      </c>
      <c r="E8" s="94">
        <f>fechadeconcurso</f>
        <v>40017</v>
      </c>
      <c r="F8" s="89"/>
      <c r="G8" s="89" t="s">
        <v>103</v>
      </c>
      <c r="H8" s="82" t="str">
        <f>plazocalculado&amp;" días naturales"</f>
        <v>153 días naturales</v>
      </c>
      <c r="I8" s="82"/>
    </row>
    <row r="9" spans="1:14" ht="11.25" customHeight="1" x14ac:dyDescent="0.2">
      <c r="A9" s="98" t="s">
        <v>89</v>
      </c>
      <c r="B9" s="117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117"/>
      <c r="D9" s="117"/>
      <c r="E9" s="117"/>
      <c r="F9" s="117"/>
      <c r="G9" s="81"/>
      <c r="H9" s="101"/>
      <c r="I9" s="82"/>
    </row>
    <row r="10" spans="1:14" ht="12.75" customHeight="1" x14ac:dyDescent="0.2">
      <c r="A10" s="99"/>
      <c r="B10" s="117"/>
      <c r="C10" s="117"/>
      <c r="D10" s="117"/>
      <c r="E10" s="117"/>
      <c r="F10" s="117"/>
      <c r="G10" s="81"/>
      <c r="H10" s="101"/>
      <c r="I10" s="82"/>
    </row>
    <row r="11" spans="1:14" ht="12.75" customHeight="1" x14ac:dyDescent="0.2">
      <c r="A11" s="99"/>
      <c r="B11" s="117"/>
      <c r="C11" s="117"/>
      <c r="D11" s="117"/>
      <c r="E11" s="117"/>
      <c r="F11" s="117"/>
      <c r="G11" s="81"/>
      <c r="H11" s="101"/>
      <c r="I11" s="82"/>
    </row>
    <row r="12" spans="1:14" ht="12.75" customHeight="1" x14ac:dyDescent="0.2">
      <c r="A12" s="99"/>
      <c r="B12" s="117"/>
      <c r="C12" s="117"/>
      <c r="D12" s="117"/>
      <c r="E12" s="117"/>
      <c r="F12" s="117"/>
      <c r="G12" s="81"/>
      <c r="H12" s="101"/>
      <c r="I12" s="82"/>
    </row>
    <row r="13" spans="1:14" ht="12.75" customHeight="1" x14ac:dyDescent="0.2">
      <c r="A13" s="98" t="s">
        <v>90</v>
      </c>
      <c r="B13" s="81" t="str">
        <f>direcciondelaobra</f>
        <v>Tramo de Barranca del Muerto a Tlahuac.</v>
      </c>
      <c r="C13" s="81"/>
      <c r="D13" s="93" t="s">
        <v>92</v>
      </c>
      <c r="E13" s="94">
        <f>fechainicio</f>
        <v>40026</v>
      </c>
      <c r="F13" s="89"/>
      <c r="G13" s="89" t="s">
        <v>93</v>
      </c>
      <c r="H13" s="94">
        <f>fechaterminacion</f>
        <v>40178</v>
      </c>
      <c r="I13" s="82"/>
    </row>
    <row r="14" spans="1:14" ht="12.75" customHeight="1" thickBot="1" x14ac:dyDescent="0.25">
      <c r="A14" s="100" t="s">
        <v>91</v>
      </c>
      <c r="B14" s="83" t="str">
        <f>ciudaddelaobra&amp;", "&amp;estadodelaobra</f>
        <v>México, Distrito Federal</v>
      </c>
      <c r="C14" s="83"/>
      <c r="D14" s="83"/>
      <c r="E14" s="83"/>
      <c r="F14" s="83"/>
      <c r="G14" s="83"/>
      <c r="H14" s="83"/>
      <c r="I14" s="84"/>
    </row>
    <row r="15" spans="1:14" ht="12" thickTop="1" x14ac:dyDescent="0.2"/>
    <row r="16" spans="1:14" ht="15" x14ac:dyDescent="0.25">
      <c r="A16" s="97" t="s">
        <v>4</v>
      </c>
      <c r="M16" s="104"/>
      <c r="N16" s="104"/>
    </row>
    <row r="17" spans="1:14" ht="15.75" thickBot="1" x14ac:dyDescent="0.3">
      <c r="M17" s="104"/>
      <c r="N17" s="104"/>
    </row>
    <row r="18" spans="1:14" ht="12.75" thickTop="1" thickBot="1" x14ac:dyDescent="0.25">
      <c r="A18" s="116" t="s">
        <v>192</v>
      </c>
      <c r="B18" s="116" t="s">
        <v>194</v>
      </c>
      <c r="C18" s="116" t="s">
        <v>195</v>
      </c>
      <c r="D18" s="116" t="s">
        <v>181</v>
      </c>
      <c r="E18" s="116" t="s">
        <v>193</v>
      </c>
      <c r="F18" s="116" t="s">
        <v>179</v>
      </c>
      <c r="G18" s="116" t="s">
        <v>196</v>
      </c>
      <c r="H18" s="116" t="s">
        <v>205</v>
      </c>
      <c r="I18" s="116" t="s">
        <v>206</v>
      </c>
      <c r="M18" s="101"/>
      <c r="N18" s="81"/>
    </row>
    <row r="19" spans="1:14" ht="12.75" thickTop="1" thickBot="1" x14ac:dyDescent="0.25">
      <c r="A19" s="116"/>
      <c r="B19" s="116"/>
      <c r="C19" s="116"/>
      <c r="D19" s="116"/>
      <c r="E19" s="116"/>
      <c r="F19" s="116"/>
      <c r="G19" s="116"/>
      <c r="H19" s="116"/>
      <c r="I19" s="116"/>
      <c r="M19" s="101"/>
      <c r="N19" s="81"/>
    </row>
    <row r="20" spans="1:14" ht="12" thickTop="1" x14ac:dyDescent="0.2">
      <c r="A20" s="80" t="s">
        <v>2</v>
      </c>
      <c r="M20" s="101"/>
      <c r="N20" s="81"/>
    </row>
    <row r="21" spans="1:14" x14ac:dyDescent="0.2">
      <c r="A21" s="92" t="s">
        <v>188</v>
      </c>
      <c r="B21" s="106" t="s">
        <v>190</v>
      </c>
      <c r="C21" s="92" t="s">
        <v>191</v>
      </c>
      <c r="D21" s="91" t="s">
        <v>186</v>
      </c>
      <c r="E21" s="106" t="s">
        <v>187</v>
      </c>
      <c r="F21" s="92" t="s">
        <v>189</v>
      </c>
      <c r="G21" s="96" t="s">
        <v>203</v>
      </c>
      <c r="H21" s="107" t="s">
        <v>212</v>
      </c>
      <c r="I21" s="107" t="e">
        <f>ROUND(G21*H21,decimalesredondeo)</f>
        <v>#VALUE!</v>
      </c>
      <c r="M21" s="101"/>
      <c r="N21" s="81"/>
    </row>
    <row r="22" spans="1:14" x14ac:dyDescent="0.2">
      <c r="D22" s="91"/>
      <c r="H22" s="80" t="s">
        <v>3</v>
      </c>
      <c r="M22" s="89"/>
      <c r="N22" s="81"/>
    </row>
    <row r="23" spans="1:14" x14ac:dyDescent="0.2">
      <c r="M23" s="101"/>
      <c r="N23" s="81"/>
    </row>
    <row r="24" spans="1:14" x14ac:dyDescent="0.2">
      <c r="M24" s="101"/>
      <c r="N24" s="81"/>
    </row>
    <row r="25" spans="1:14" x14ac:dyDescent="0.2">
      <c r="M25" s="101"/>
      <c r="N25" s="81"/>
    </row>
    <row r="26" spans="1:14" x14ac:dyDescent="0.2">
      <c r="M26" s="101"/>
      <c r="N26" s="81"/>
    </row>
    <row r="27" spans="1:14" x14ac:dyDescent="0.2">
      <c r="M27" s="89"/>
      <c r="N27" s="94"/>
    </row>
    <row r="28" spans="1:14" x14ac:dyDescent="0.2">
      <c r="M28" s="81"/>
      <c r="N28" s="81"/>
    </row>
  </sheetData>
  <mergeCells count="12">
    <mergeCell ref="H18:H19"/>
    <mergeCell ref="I18:I19"/>
    <mergeCell ref="G18:G19"/>
    <mergeCell ref="B18:B19"/>
    <mergeCell ref="C18:C19"/>
    <mergeCell ref="D18:D19"/>
    <mergeCell ref="F18:F19"/>
    <mergeCell ref="B4:F6"/>
    <mergeCell ref="B9:F12"/>
    <mergeCell ref="A2:F2"/>
    <mergeCell ref="A18:A19"/>
    <mergeCell ref="E18:E19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60</vt:i4>
      </vt:variant>
    </vt:vector>
  </HeadingPairs>
  <TitlesOfParts>
    <vt:vector size="66" baseType="lpstr">
      <vt:lpstr>N_Campos Generales</vt:lpstr>
      <vt:lpstr>N_Campos Especificos</vt:lpstr>
      <vt:lpstr>Rendimientos de mano de obra</vt:lpstr>
      <vt:lpstr>Rendimientos de maquinaria</vt:lpstr>
      <vt:lpstr>Explosión de insumosXconcepto</vt:lpstr>
      <vt:lpstr>ExplosiónXConceptoconimporte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Company>NEODATA S. A. DE C. V.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mhernandez</cp:lastModifiedBy>
  <cp:lastPrinted>2011-07-18T22:47:13Z</cp:lastPrinted>
  <dcterms:created xsi:type="dcterms:W3CDTF">2003-10-02T22:59:07Z</dcterms:created>
  <dcterms:modified xsi:type="dcterms:W3CDTF">2012-10-15T23:30:22Z</dcterms:modified>
</cp:coreProperties>
</file>